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2BDD7D3B-12A2-4CE4-9DDF-BBABFF792D7F}" xr6:coauthVersionLast="37" xr6:coauthVersionMax="37" xr10:uidLastSave="{00000000-0000-0000-0000-000000000000}"/>
  <bookViews>
    <workbookView xWindow="480" yWindow="120" windowWidth="19320" windowHeight="12585" xr2:uid="{00000000-000D-0000-FFFF-FFFF00000000}"/>
  </bookViews>
  <sheets>
    <sheet name="Ай" sheetId="1" r:id="rId1"/>
    <sheet name="Лист1" sheetId="2" r:id="rId2"/>
  </sheets>
  <calcPr calcId="179021"/>
</workbook>
</file>

<file path=xl/calcChain.xml><?xml version="1.0" encoding="utf-8"?>
<calcChain xmlns="http://schemas.openxmlformats.org/spreadsheetml/2006/main">
  <c r="G15" i="1" l="1"/>
  <c r="D12" i="1"/>
  <c r="D15" i="1"/>
  <c r="D18" i="1"/>
  <c r="D20" i="1"/>
  <c r="D25" i="1"/>
  <c r="D30" i="1"/>
  <c r="D29" i="1" s="1"/>
  <c r="D34" i="1"/>
  <c r="D33" i="1" s="1"/>
  <c r="D40" i="1"/>
  <c r="D39" i="1" s="1"/>
  <c r="D42" i="1"/>
  <c r="J13" i="1"/>
  <c r="J19" i="1"/>
  <c r="J21" i="1"/>
  <c r="J22" i="1"/>
  <c r="J27" i="1"/>
  <c r="J31" i="1"/>
  <c r="J32" i="1"/>
  <c r="J35" i="1"/>
  <c r="J36" i="1"/>
  <c r="J37" i="1"/>
  <c r="J41" i="1"/>
  <c r="J44" i="1"/>
  <c r="D46" i="1"/>
  <c r="D49" i="1"/>
  <c r="J47" i="1"/>
  <c r="J50" i="1"/>
  <c r="J53" i="1"/>
  <c r="D60" i="1"/>
  <c r="D66" i="1"/>
  <c r="D71" i="1"/>
  <c r="J71" i="1" s="1"/>
  <c r="D75" i="1"/>
  <c r="D80" i="1"/>
  <c r="D77" i="1" s="1"/>
  <c r="D82" i="1"/>
  <c r="D85" i="1"/>
  <c r="D84" i="1" s="1"/>
  <c r="J61" i="1"/>
  <c r="J72" i="1"/>
  <c r="J76" i="1"/>
  <c r="D89" i="1"/>
  <c r="D88" i="1" s="1"/>
  <c r="D87" i="1" s="1"/>
  <c r="E40" i="1"/>
  <c r="E39" i="1" s="1"/>
  <c r="E42" i="1"/>
  <c r="E12" i="1"/>
  <c r="E15" i="1"/>
  <c r="E18" i="1"/>
  <c r="E20" i="1"/>
  <c r="E25" i="1"/>
  <c r="E30" i="1"/>
  <c r="E34" i="1"/>
  <c r="E33" i="1" s="1"/>
  <c r="E46" i="1"/>
  <c r="E49" i="1"/>
  <c r="E71" i="1"/>
  <c r="E75" i="1"/>
  <c r="E77" i="1"/>
  <c r="E57" i="1"/>
  <c r="E60" i="1"/>
  <c r="E66" i="1"/>
  <c r="E82" i="1"/>
  <c r="E85" i="1"/>
  <c r="E84" i="1" s="1"/>
  <c r="E89" i="1"/>
  <c r="E88" i="1" s="1"/>
  <c r="E87" i="1" s="1"/>
  <c r="E80" i="1"/>
  <c r="D11" i="1" l="1"/>
  <c r="J46" i="1"/>
  <c r="J77" i="1"/>
  <c r="D56" i="1"/>
  <c r="J42" i="1"/>
  <c r="J25" i="1"/>
  <c r="J12" i="1"/>
  <c r="D45" i="1"/>
  <c r="E11" i="1"/>
  <c r="J20" i="1"/>
  <c r="E17" i="1"/>
  <c r="E56" i="1"/>
  <c r="D17" i="1"/>
  <c r="J49" i="1"/>
  <c r="J18" i="1"/>
  <c r="E38" i="1"/>
  <c r="D70" i="1"/>
  <c r="D69" i="1" s="1"/>
  <c r="E45" i="1"/>
  <c r="J30" i="1"/>
  <c r="D38" i="1"/>
  <c r="D24" i="1"/>
  <c r="D23" i="1" s="1"/>
  <c r="J75" i="1"/>
  <c r="E70" i="1"/>
  <c r="E69" i="1" s="1"/>
  <c r="J40" i="1"/>
  <c r="E29" i="1"/>
  <c r="E24" i="1" s="1"/>
  <c r="E23" i="1" s="1"/>
  <c r="J39" i="1"/>
  <c r="J34" i="1"/>
  <c r="D55" i="1" l="1"/>
  <c r="J29" i="1"/>
  <c r="J24" i="1"/>
  <c r="J11" i="1"/>
  <c r="E55" i="1"/>
  <c r="E10" i="1"/>
  <c r="E9" i="1" s="1"/>
  <c r="J38" i="1"/>
  <c r="J17" i="1"/>
  <c r="D10" i="1"/>
  <c r="D9" i="1" s="1"/>
  <c r="J33" i="1"/>
  <c r="J45" i="1"/>
  <c r="J70" i="1"/>
  <c r="D8" i="1" l="1"/>
  <c r="E8" i="1"/>
  <c r="J69" i="1"/>
  <c r="J23" i="1"/>
  <c r="J10" i="1" l="1"/>
  <c r="J55" i="1"/>
  <c r="J9" i="1" l="1"/>
  <c r="J8" i="1" l="1"/>
</calcChain>
</file>

<file path=xl/sharedStrings.xml><?xml version="1.0" encoding="utf-8"?>
<sst xmlns="http://schemas.openxmlformats.org/spreadsheetml/2006/main" count="118" uniqueCount="110">
  <si>
    <t>Отчет</t>
  </si>
  <si>
    <t>Классификация</t>
  </si>
  <si>
    <t>Наименование</t>
  </si>
  <si>
    <t>Факт         2014 г.</t>
  </si>
  <si>
    <t>План</t>
  </si>
  <si>
    <t>Факт</t>
  </si>
  <si>
    <t>Темп роста</t>
  </si>
  <si>
    <t>1</t>
  </si>
  <si>
    <t xml:space="preserve">Доходы </t>
  </si>
  <si>
    <t>11</t>
  </si>
  <si>
    <t>Налоговые доходы</t>
  </si>
  <si>
    <t>111</t>
  </si>
  <si>
    <t>Налоги на доходы и прибыль</t>
  </si>
  <si>
    <t xml:space="preserve">Подоходный налог с физических лиц-резидентов Кыргызской Республики </t>
  </si>
  <si>
    <t>Подоходный налог, уплачиваемый налоговым агентом</t>
  </si>
  <si>
    <t>Подоходный налог по единой налоговой декларации</t>
  </si>
  <si>
    <t>Налог на доходы лиц-нерезидентов Кыргызской Республики</t>
  </si>
  <si>
    <t>Налоги по специальным режимом</t>
  </si>
  <si>
    <t>Поступления по единому налогу</t>
  </si>
  <si>
    <t>Единый налог для субъектов малого предпринимательсва</t>
  </si>
  <si>
    <t>Налог на основе патента</t>
  </si>
  <si>
    <t>11 12 2100</t>
  </si>
  <si>
    <t>Налог на основе обязательного патента</t>
  </si>
  <si>
    <t>Налог на основе добровольного патента</t>
  </si>
  <si>
    <t>113</t>
  </si>
  <si>
    <t>Налоги на собственность</t>
  </si>
  <si>
    <t>1 131</t>
  </si>
  <si>
    <t xml:space="preserve">Налоги на имущество </t>
  </si>
  <si>
    <t>Налог на недвижимое имущество</t>
  </si>
  <si>
    <t>Налог на недвижимое имущество не используемое для осуществления предпринимательской деятельности</t>
  </si>
  <si>
    <t>11 31 1200</t>
  </si>
  <si>
    <t>Налог на недвижимое имущество используемое для осуществления предпринимательской деятельности 2 группы</t>
  </si>
  <si>
    <t>Налог на недвижимое имущество используемое для осуществления предпринимательской деятельности 3 группы</t>
  </si>
  <si>
    <t>Налог на движимое имущество</t>
  </si>
  <si>
    <t>Налог на транспортные средства</t>
  </si>
  <si>
    <t>Налог на транспортные средства юридических лиц</t>
  </si>
  <si>
    <t>Налог на транспортные средства физических лиц</t>
  </si>
  <si>
    <t>Земельный налог</t>
  </si>
  <si>
    <t>Земельный налог за пользование приусадебными и садово-огородными земельными участками</t>
  </si>
  <si>
    <t>Земельный налог за пользование сельскохозяйственными угодьями</t>
  </si>
  <si>
    <t>Земельный налог за использование земель населенных пунктов и земель несельскохозяйственного назначения</t>
  </si>
  <si>
    <t>114</t>
  </si>
  <si>
    <t xml:space="preserve">Налоги на товары и услуги </t>
  </si>
  <si>
    <t>Общие налоги на товары и услуги</t>
  </si>
  <si>
    <t xml:space="preserve">Налог с продаж </t>
  </si>
  <si>
    <t>Трансферты сектора государственного управления</t>
  </si>
  <si>
    <t>Гранты местным бюджетам</t>
  </si>
  <si>
    <t>Выравнивающие гранты</t>
  </si>
  <si>
    <t>Стимулирующие гранты</t>
  </si>
  <si>
    <t>Средства, получаемые по взаимным расчетам</t>
  </si>
  <si>
    <t>Средства, получаемые по взаимным расчетам из республиканского бюджета</t>
  </si>
  <si>
    <t>Средства, получаемые по взаимным расчетам из местного бюджета</t>
  </si>
  <si>
    <t xml:space="preserve">Прочие средства, передаваемые по взаимным расчетам из республиканского бюджета </t>
  </si>
  <si>
    <t>Средства, передаваемые между уровнями местных бюджетов</t>
  </si>
  <si>
    <t>Неналоговые доходы</t>
  </si>
  <si>
    <t>Арендная плата</t>
  </si>
  <si>
    <t>Плата за разработку месторождений полезных ископаемых или ископаемого топлива</t>
  </si>
  <si>
    <t>14 15 1200</t>
  </si>
  <si>
    <t>Плата за удержание лицензии на право пользования недрами</t>
  </si>
  <si>
    <t>Плата за использование природных ресурсов</t>
  </si>
  <si>
    <t>Плата за аренду земели в населенных пунктах</t>
  </si>
  <si>
    <t>Плата за аренду пастбищ</t>
  </si>
  <si>
    <t>Плата за аренду присельных пастбищ</t>
  </si>
  <si>
    <t>Плата за аренду земель Фонда перераспределения земель</t>
  </si>
  <si>
    <t>14 15 2700</t>
  </si>
  <si>
    <t>Плата за использование лесных ресурсов</t>
  </si>
  <si>
    <t>Плата за аренду имущества</t>
  </si>
  <si>
    <t>Плата за аренду помещений, зданий и сооружений, находящихся в государственной  собственности</t>
  </si>
  <si>
    <t>Плата за аренду помещений, зданий и сооружений, находящихся в муниципальной  собственности</t>
  </si>
  <si>
    <t>Административные сборы, платежи и государственные услуги</t>
  </si>
  <si>
    <t>Административные сборы и платежи</t>
  </si>
  <si>
    <t>Сборы и платежи</t>
  </si>
  <si>
    <t>Сбор за вывоз мусора</t>
  </si>
  <si>
    <t>Сбор за парковку автотранспорта</t>
  </si>
  <si>
    <t>Государственные пошлины</t>
  </si>
  <si>
    <t>14 222 200</t>
  </si>
  <si>
    <t>Государственная пошлина, взимаемая органами юстиции</t>
  </si>
  <si>
    <t>Поступления от оказания платных услуг</t>
  </si>
  <si>
    <t>Медицинские услуги</t>
  </si>
  <si>
    <t>Образовательные и культурные услуги</t>
  </si>
  <si>
    <t>Штрафы,санкции,конфискации</t>
  </si>
  <si>
    <t>Административные штрафы</t>
  </si>
  <si>
    <t>Добровольные тран-ты и гран.ед.гос.сек.</t>
  </si>
  <si>
    <t>Текущие</t>
  </si>
  <si>
    <t>Текущая помощь</t>
  </si>
  <si>
    <t>Актив и обязательства</t>
  </si>
  <si>
    <t>Нефинансовые активы</t>
  </si>
  <si>
    <t xml:space="preserve"> Несельскохозяйственные земли</t>
  </si>
  <si>
    <t>Продажа несельскохозяйственных земель</t>
  </si>
  <si>
    <t>Зав.РОК:                                        Д.Кадыров.</t>
  </si>
  <si>
    <t>Прочие платежы и сборы</t>
  </si>
  <si>
    <t>Плата за оказание других видов услуг</t>
  </si>
  <si>
    <t>Плата за оказание  прочих  видов услуг</t>
  </si>
  <si>
    <t>Начальник райфо:                      Т.Кармышаков.</t>
  </si>
  <si>
    <t>Роялти</t>
  </si>
  <si>
    <t>2020г</t>
  </si>
  <si>
    <t>Доходы активы и обязательства( прод.зем)</t>
  </si>
  <si>
    <t>Утв.пл</t>
  </si>
  <si>
    <t>2021г</t>
  </si>
  <si>
    <t>2022г</t>
  </si>
  <si>
    <t>2023г</t>
  </si>
  <si>
    <t>2024г</t>
  </si>
  <si>
    <t>Проект</t>
  </si>
  <si>
    <t>Пороект</t>
  </si>
  <si>
    <t>Подьземные воды</t>
  </si>
  <si>
    <t>Проект доходной части местного бюджета мэрии города Айдаркен на 2022-2023-2024годы</t>
  </si>
  <si>
    <t xml:space="preserve">     </t>
  </si>
  <si>
    <t xml:space="preserve">                                   </t>
  </si>
  <si>
    <t>Торага                                                      Н.Касымов</t>
  </si>
  <si>
    <t>Айдаркен шаардык кенешинин 4-чакырылышынын кезексиз 5-сессиясынын №10-токтомуна №1 тиркеме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</si>
</sst>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31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sz val="8"/>
      <color indexed="8"/>
      <name val="Calibri"/>
      <family val="2"/>
    </font>
    <font>
      <b/>
      <sz val="8"/>
      <color indexed="8"/>
      <name val="Calibri"/>
      <family val="2"/>
    </font>
    <font>
      <sz val="8"/>
      <color indexed="8"/>
      <name val="Calibri"/>
      <family val="2"/>
      <charset val="204"/>
    </font>
    <font>
      <b/>
      <sz val="10"/>
      <color indexed="8"/>
      <name val="Calibri"/>
      <family val="2"/>
      <charset val="204"/>
    </font>
    <font>
      <sz val="8"/>
      <name val="Calibri"/>
      <family val="2"/>
    </font>
    <font>
      <b/>
      <sz val="11"/>
      <color indexed="10"/>
      <name val="Calibri"/>
      <family val="2"/>
      <charset val="204"/>
    </font>
    <font>
      <b/>
      <sz val="10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</font>
    <font>
      <sz val="12"/>
      <color indexed="8"/>
      <name val="Times New Roman"/>
      <family val="1"/>
      <charset val="204"/>
    </font>
    <font>
      <sz val="12"/>
      <color indexed="8"/>
      <name val="Calibri"/>
      <family val="2"/>
    </font>
    <font>
      <b/>
      <sz val="11"/>
      <color indexed="8"/>
      <name val="Courier New"/>
      <family val="3"/>
    </font>
    <font>
      <b/>
      <u/>
      <sz val="11"/>
      <color indexed="8"/>
      <name val="Courier New"/>
      <family val="3"/>
    </font>
    <font>
      <b/>
      <u/>
      <sz val="11"/>
      <color indexed="8"/>
      <name val="Times New Roman"/>
      <family val="1"/>
      <charset val="204"/>
    </font>
    <font>
      <b/>
      <sz val="11"/>
      <color indexed="8"/>
      <name val="Courier New"/>
      <family val="3"/>
      <charset val="204"/>
    </font>
    <font>
      <sz val="11"/>
      <name val="Arial"/>
      <family val="2"/>
      <charset val="204"/>
    </font>
    <font>
      <sz val="11"/>
      <name val="Times New Roman"/>
      <family val="1"/>
      <charset val="204"/>
    </font>
    <font>
      <sz val="11"/>
      <color indexed="8"/>
      <name val="Courier New"/>
      <family val="3"/>
    </font>
    <font>
      <b/>
      <sz val="11"/>
      <color indexed="8"/>
      <name val="Calibri"/>
      <family val="2"/>
    </font>
    <font>
      <b/>
      <sz val="11"/>
      <name val="Times New Roman"/>
      <family val="1"/>
      <charset val="204"/>
    </font>
    <font>
      <sz val="11"/>
      <color indexed="8"/>
      <name val="Courier New"/>
      <family val="3"/>
      <charset val="204"/>
    </font>
    <font>
      <b/>
      <sz val="11"/>
      <name val="Arial"/>
      <family val="2"/>
      <charset val="204"/>
    </font>
    <font>
      <sz val="11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1" fillId="0" borderId="0" xfId="0" applyFont="1"/>
    <xf numFmtId="0" fontId="5" fillId="0" borderId="0" xfId="0" applyFont="1"/>
    <xf numFmtId="0" fontId="7" fillId="0" borderId="0" xfId="0" applyFont="1"/>
    <xf numFmtId="0" fontId="4" fillId="0" borderId="0" xfId="0" applyFont="1" applyBorder="1"/>
    <xf numFmtId="0" fontId="2" fillId="0" borderId="0" xfId="0" applyFont="1" applyBorder="1"/>
    <xf numFmtId="165" fontId="2" fillId="0" borderId="0" xfId="0" applyNumberFormat="1" applyFont="1" applyBorder="1"/>
    <xf numFmtId="165" fontId="3" fillId="0" borderId="0" xfId="0" applyNumberFormat="1" applyFont="1" applyBorder="1"/>
    <xf numFmtId="0" fontId="10" fillId="0" borderId="0" xfId="0" applyFont="1"/>
    <xf numFmtId="0" fontId="9" fillId="0" borderId="1" xfId="0" applyFont="1" applyBorder="1"/>
    <xf numFmtId="0" fontId="11" fillId="0" borderId="1" xfId="0" applyFont="1" applyBorder="1" applyAlignment="1">
      <alignment horizontal="center"/>
    </xf>
    <xf numFmtId="0" fontId="12" fillId="0" borderId="1" xfId="0" applyFont="1" applyBorder="1"/>
    <xf numFmtId="0" fontId="14" fillId="0" borderId="0" xfId="0" applyFont="1"/>
    <xf numFmtId="0" fontId="15" fillId="2" borderId="1" xfId="0" applyFont="1" applyFill="1" applyBorder="1" applyAlignment="1">
      <alignment horizontal="center" vertical="center" textRotation="90" wrapText="1"/>
    </xf>
    <xf numFmtId="0" fontId="16" fillId="0" borderId="1" xfId="0" applyFont="1" applyBorder="1" applyAlignment="1">
      <alignment horizontal="center" wrapText="1"/>
    </xf>
    <xf numFmtId="0" fontId="16" fillId="0" borderId="1" xfId="0" applyFont="1" applyBorder="1" applyAlignment="1">
      <alignment horizontal="center"/>
    </xf>
    <xf numFmtId="0" fontId="17" fillId="2" borderId="1" xfId="0" applyFont="1" applyFill="1" applyBorder="1" applyAlignment="1">
      <alignment horizontal="center" vertical="center" textRotation="90" wrapText="1"/>
    </xf>
    <xf numFmtId="0" fontId="18" fillId="0" borderId="1" xfId="0" applyFont="1" applyBorder="1" applyAlignment="1">
      <alignment horizontal="center" wrapText="1"/>
    </xf>
    <xf numFmtId="0" fontId="18" fillId="0" borderId="1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7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8" fillId="0" borderId="0" xfId="0" applyFont="1"/>
    <xf numFmtId="164" fontId="13" fillId="2" borderId="1" xfId="0" applyNumberFormat="1" applyFont="1" applyFill="1" applyBorder="1" applyAlignment="1" applyProtection="1">
      <alignment horizontal="left" shrinkToFit="1"/>
    </xf>
    <xf numFmtId="0" fontId="13" fillId="0" borderId="1" xfId="0" applyFont="1" applyBorder="1" applyAlignment="1"/>
    <xf numFmtId="0" fontId="13" fillId="0" borderId="1" xfId="0" applyFont="1" applyBorder="1" applyAlignment="1">
      <alignment wrapText="1"/>
    </xf>
    <xf numFmtId="0" fontId="12" fillId="0" borderId="1" xfId="0" applyFont="1" applyBorder="1" applyAlignment="1"/>
    <xf numFmtId="49" fontId="13" fillId="2" borderId="1" xfId="0" applyNumberFormat="1" applyFont="1" applyFill="1" applyBorder="1" applyAlignment="1" applyProtection="1">
      <alignment horizontal="left" vertical="center"/>
    </xf>
    <xf numFmtId="0" fontId="13" fillId="2" borderId="1" xfId="0" applyFont="1" applyFill="1" applyBorder="1" applyAlignment="1" applyProtection="1">
      <alignment horizontal="left" vertical="center" shrinkToFit="1"/>
    </xf>
    <xf numFmtId="165" fontId="19" fillId="2" borderId="1" xfId="0" applyNumberFormat="1" applyFont="1" applyFill="1" applyBorder="1" applyAlignment="1" applyProtection="1">
      <alignment horizontal="right" vertical="center"/>
    </xf>
    <xf numFmtId="165" fontId="13" fillId="2" borderId="1" xfId="0" applyNumberFormat="1" applyFont="1" applyFill="1" applyBorder="1" applyAlignment="1" applyProtection="1">
      <alignment vertical="center"/>
    </xf>
    <xf numFmtId="165" fontId="13" fillId="0" borderId="1" xfId="0" applyNumberFormat="1" applyFont="1" applyBorder="1" applyAlignment="1"/>
    <xf numFmtId="165" fontId="20" fillId="2" borderId="1" xfId="0" applyNumberFormat="1" applyFont="1" applyFill="1" applyBorder="1" applyAlignment="1">
      <alignment horizontal="right" vertical="center"/>
    </xf>
    <xf numFmtId="165" fontId="21" fillId="2" borderId="1" xfId="0" applyNumberFormat="1" applyFont="1" applyFill="1" applyBorder="1" applyAlignment="1">
      <alignment horizontal="right" vertical="center"/>
    </xf>
    <xf numFmtId="165" fontId="13" fillId="0" borderId="1" xfId="0" applyNumberFormat="1" applyFont="1" applyBorder="1"/>
    <xf numFmtId="165" fontId="19" fillId="2" borderId="1" xfId="0" applyNumberFormat="1" applyFont="1" applyFill="1" applyBorder="1" applyAlignment="1">
      <alignment horizontal="right" vertical="center"/>
    </xf>
    <xf numFmtId="165" fontId="13" fillId="2" borderId="1" xfId="0" applyNumberFormat="1" applyFont="1" applyFill="1" applyBorder="1" applyAlignment="1">
      <alignment horizontal="right" vertical="center"/>
    </xf>
    <xf numFmtId="3" fontId="13" fillId="2" borderId="1" xfId="0" applyNumberFormat="1" applyFont="1" applyFill="1" applyBorder="1" applyAlignment="1">
      <alignment horizontal="left" vertical="center"/>
    </xf>
    <xf numFmtId="165" fontId="22" fillId="2" borderId="1" xfId="0" applyNumberFormat="1" applyFont="1" applyFill="1" applyBorder="1" applyAlignment="1">
      <alignment horizontal="right" vertical="center"/>
    </xf>
    <xf numFmtId="3" fontId="15" fillId="2" borderId="1" xfId="0" applyNumberFormat="1" applyFont="1" applyFill="1" applyBorder="1" applyAlignment="1">
      <alignment horizontal="left" vertical="center"/>
    </xf>
    <xf numFmtId="0" fontId="15" fillId="2" borderId="1" xfId="0" applyFont="1" applyFill="1" applyBorder="1" applyAlignment="1" applyProtection="1">
      <alignment horizontal="left" vertical="center" shrinkToFit="1"/>
    </xf>
    <xf numFmtId="165" fontId="23" fillId="0" borderId="1" xfId="0" applyNumberFormat="1" applyFont="1" applyBorder="1" applyAlignment="1">
      <alignment horizontal="right"/>
    </xf>
    <xf numFmtId="165" fontId="24" fillId="0" borderId="1" xfId="0" applyNumberFormat="1" applyFont="1" applyBorder="1" applyAlignment="1">
      <alignment horizontal="right"/>
    </xf>
    <xf numFmtId="165" fontId="15" fillId="0" borderId="1" xfId="0" applyNumberFormat="1" applyFont="1" applyBorder="1"/>
    <xf numFmtId="0" fontId="25" fillId="2" borderId="1" xfId="0" applyFont="1" applyFill="1" applyBorder="1" applyAlignment="1">
      <alignment horizontal="right" vertical="center"/>
    </xf>
    <xf numFmtId="0" fontId="15" fillId="2" borderId="1" xfId="0" applyFont="1" applyFill="1" applyBorder="1" applyAlignment="1">
      <alignment horizontal="right" vertical="center"/>
    </xf>
    <xf numFmtId="165" fontId="25" fillId="2" borderId="1" xfId="0" applyNumberFormat="1" applyFont="1" applyFill="1" applyBorder="1" applyAlignment="1">
      <alignment horizontal="right" vertical="center"/>
    </xf>
    <xf numFmtId="165" fontId="15" fillId="2" borderId="1" xfId="0" applyNumberFormat="1" applyFont="1" applyFill="1" applyBorder="1" applyAlignment="1">
      <alignment horizontal="right" vertical="center"/>
    </xf>
    <xf numFmtId="0" fontId="15" fillId="2" borderId="1" xfId="0" applyFont="1" applyFill="1" applyBorder="1" applyAlignment="1">
      <alignment horizontal="left" vertical="center"/>
    </xf>
    <xf numFmtId="0" fontId="15" fillId="2" borderId="1" xfId="0" applyFont="1" applyFill="1" applyBorder="1" applyAlignment="1" applyProtection="1">
      <alignment horizontal="left" vertical="center" wrapText="1"/>
    </xf>
    <xf numFmtId="0" fontId="19" fillId="2" borderId="1" xfId="0" applyFont="1" applyFill="1" applyBorder="1" applyAlignment="1">
      <alignment horizontal="right" vertical="center"/>
    </xf>
    <xf numFmtId="0" fontId="13" fillId="2" borderId="1" xfId="0" applyFont="1" applyFill="1" applyBorder="1" applyAlignment="1">
      <alignment horizontal="right" vertical="center"/>
    </xf>
    <xf numFmtId="0" fontId="13" fillId="2" borderId="1" xfId="0" applyFont="1" applyFill="1" applyBorder="1" applyAlignment="1" applyProtection="1">
      <alignment horizontal="left" vertical="center" wrapText="1"/>
    </xf>
    <xf numFmtId="0" fontId="13" fillId="2" borderId="1" xfId="0" applyFont="1" applyFill="1" applyBorder="1" applyAlignment="1">
      <alignment horizontal="left" vertical="center"/>
    </xf>
    <xf numFmtId="0" fontId="26" fillId="0" borderId="1" xfId="0" applyFont="1" applyBorder="1" applyAlignment="1">
      <alignment horizontal="right"/>
    </xf>
    <xf numFmtId="165" fontId="26" fillId="0" borderId="1" xfId="0" applyNumberFormat="1" applyFont="1" applyBorder="1" applyAlignment="1">
      <alignment horizontal="right"/>
    </xf>
    <xf numFmtId="165" fontId="13" fillId="0" borderId="1" xfId="0" applyNumberFormat="1" applyFont="1" applyBorder="1" applyAlignment="1">
      <alignment horizontal="right"/>
    </xf>
    <xf numFmtId="0" fontId="15" fillId="0" borderId="1" xfId="0" applyFont="1" applyFill="1" applyBorder="1" applyAlignment="1" applyProtection="1">
      <alignment horizontal="left" vertical="center" shrinkToFit="1"/>
    </xf>
    <xf numFmtId="165" fontId="22" fillId="2" borderId="1" xfId="0" applyNumberFormat="1" applyFont="1" applyFill="1" applyBorder="1" applyAlignment="1" applyProtection="1">
      <alignment horizontal="right" vertical="center"/>
    </xf>
    <xf numFmtId="165" fontId="27" fillId="0" borderId="1" xfId="0" applyNumberFormat="1" applyFont="1" applyBorder="1" applyAlignment="1">
      <alignment horizontal="right"/>
    </xf>
    <xf numFmtId="165" fontId="13" fillId="2" borderId="1" xfId="0" applyNumberFormat="1" applyFont="1" applyFill="1" applyBorder="1" applyAlignment="1" applyProtection="1">
      <alignment horizontal="right" vertical="center"/>
    </xf>
    <xf numFmtId="0" fontId="25" fillId="2" borderId="1" xfId="0" applyFont="1" applyFill="1" applyBorder="1" applyAlignment="1" applyProtection="1">
      <alignment horizontal="right" vertical="center"/>
    </xf>
    <xf numFmtId="0" fontId="15" fillId="2" borderId="1" xfId="0" applyFont="1" applyFill="1" applyBorder="1" applyAlignment="1" applyProtection="1">
      <alignment horizontal="right" vertical="center"/>
    </xf>
    <xf numFmtId="0" fontId="23" fillId="0" borderId="1" xfId="0" applyFont="1" applyBorder="1" applyAlignment="1">
      <alignment horizontal="right"/>
    </xf>
    <xf numFmtId="0" fontId="24" fillId="0" borderId="1" xfId="0" applyFont="1" applyBorder="1" applyAlignment="1">
      <alignment horizontal="right"/>
    </xf>
    <xf numFmtId="165" fontId="28" fillId="2" borderId="1" xfId="0" applyNumberFormat="1" applyFont="1" applyFill="1" applyBorder="1" applyAlignment="1" applyProtection="1">
      <alignment horizontal="right" vertical="center"/>
    </xf>
    <xf numFmtId="165" fontId="15" fillId="2" borderId="1" xfId="0" applyNumberFormat="1" applyFont="1" applyFill="1" applyBorder="1" applyAlignment="1" applyProtection="1">
      <alignment horizontal="right" vertical="center"/>
    </xf>
    <xf numFmtId="49" fontId="15" fillId="2" borderId="1" xfId="0" applyNumberFormat="1" applyFont="1" applyFill="1" applyBorder="1" applyAlignment="1" applyProtection="1">
      <alignment horizontal="left" vertical="center"/>
    </xf>
    <xf numFmtId="0" fontId="22" fillId="2" borderId="1" xfId="0" applyFont="1" applyFill="1" applyBorder="1" applyAlignment="1" applyProtection="1">
      <alignment horizontal="right" vertical="center"/>
    </xf>
    <xf numFmtId="0" fontId="13" fillId="2" borderId="1" xfId="0" applyFont="1" applyFill="1" applyBorder="1" applyAlignment="1" applyProtection="1">
      <alignment horizontal="right" vertical="center"/>
    </xf>
    <xf numFmtId="0" fontId="29" fillId="0" borderId="1" xfId="0" applyFont="1" applyBorder="1" applyAlignment="1">
      <alignment horizontal="right"/>
    </xf>
    <xf numFmtId="0" fontId="27" fillId="0" borderId="1" xfId="0" applyFont="1" applyBorder="1" applyAlignment="1">
      <alignment horizontal="right"/>
    </xf>
    <xf numFmtId="0" fontId="29" fillId="0" borderId="1" xfId="0" applyFont="1" applyBorder="1"/>
    <xf numFmtId="0" fontId="29" fillId="0" borderId="2" xfId="0" applyFont="1" applyBorder="1"/>
    <xf numFmtId="165" fontId="29" fillId="0" borderId="1" xfId="0" applyNumberFormat="1" applyFont="1" applyBorder="1"/>
    <xf numFmtId="165" fontId="27" fillId="0" borderId="1" xfId="0" applyNumberFormat="1" applyFont="1" applyBorder="1"/>
    <xf numFmtId="0" fontId="23" fillId="0" borderId="1" xfId="0" applyFont="1" applyBorder="1"/>
    <xf numFmtId="0" fontId="23" fillId="0" borderId="2" xfId="0" applyFont="1" applyBorder="1"/>
    <xf numFmtId="165" fontId="23" fillId="0" borderId="1" xfId="0" applyNumberFormat="1" applyFont="1" applyBorder="1"/>
    <xf numFmtId="0" fontId="1" fillId="0" borderId="1" xfId="0" applyFont="1" applyBorder="1"/>
    <xf numFmtId="0" fontId="13" fillId="2" borderId="1" xfId="0" applyFont="1" applyFill="1" applyBorder="1" applyAlignment="1" applyProtection="1">
      <alignment horizontal="center" vertical="center" shrinkToFit="1"/>
    </xf>
    <xf numFmtId="165" fontId="1" fillId="0" borderId="1" xfId="0" applyNumberFormat="1" applyFont="1" applyBorder="1"/>
    <xf numFmtId="0" fontId="13" fillId="2" borderId="1" xfId="0" applyFont="1" applyFill="1" applyBorder="1" applyAlignment="1">
      <alignment horizontal="center" vertical="center" shrinkToFit="1"/>
    </xf>
    <xf numFmtId="0" fontId="30" fillId="0" borderId="1" xfId="0" applyFont="1" applyBorder="1"/>
    <xf numFmtId="0" fontId="16" fillId="0" borderId="1" xfId="0" applyFont="1" applyBorder="1"/>
    <xf numFmtId="165" fontId="16" fillId="0" borderId="1" xfId="0" applyNumberFormat="1" applyFont="1" applyBorder="1"/>
    <xf numFmtId="164" fontId="14" fillId="2" borderId="3" xfId="0" applyNumberFormat="1" applyFont="1" applyFill="1" applyBorder="1" applyAlignment="1" applyProtection="1">
      <alignment horizontal="center" vertical="center" shrinkToFit="1"/>
    </xf>
    <xf numFmtId="164" fontId="14" fillId="2" borderId="4" xfId="0" applyNumberFormat="1" applyFont="1" applyFill="1" applyBorder="1" applyAlignment="1" applyProtection="1">
      <alignment horizontal="center" vertical="center" shrinkToFi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K97"/>
  <sheetViews>
    <sheetView tabSelected="1" workbookViewId="0">
      <selection activeCell="F5" sqref="F5"/>
    </sheetView>
  </sheetViews>
  <sheetFormatPr defaultRowHeight="15" x14ac:dyDescent="0.25"/>
  <cols>
    <col min="2" max="2" width="18.140625" customWidth="1"/>
    <col min="3" max="3" width="53.85546875" customWidth="1"/>
    <col min="4" max="4" width="17.7109375" hidden="1" customWidth="1"/>
    <col min="5" max="5" width="13.7109375" hidden="1" customWidth="1"/>
    <col min="6" max="6" width="13.7109375" customWidth="1"/>
    <col min="7" max="7" width="13.28515625" customWidth="1"/>
    <col min="8" max="8" width="14.85546875" customWidth="1"/>
    <col min="9" max="9" width="13.7109375" customWidth="1"/>
    <col min="10" max="10" width="15.140625" hidden="1" customWidth="1"/>
    <col min="11" max="11" width="13.28515625" customWidth="1"/>
    <col min="12" max="12" width="13.42578125" customWidth="1"/>
    <col min="13" max="13" width="10.42578125" customWidth="1"/>
    <col min="14" max="14" width="13.140625" customWidth="1"/>
    <col min="15" max="16" width="10.140625" customWidth="1"/>
    <col min="17" max="17" width="7.140625" customWidth="1"/>
    <col min="18" max="18" width="9.7109375" customWidth="1"/>
    <col min="19" max="19" width="11" customWidth="1"/>
    <col min="20" max="20" width="9.7109375" customWidth="1"/>
    <col min="21" max="21" width="11.7109375" customWidth="1"/>
    <col min="22" max="22" width="11.85546875" customWidth="1"/>
    <col min="23" max="23" width="10.7109375" customWidth="1"/>
    <col min="24" max="24" width="4.85546875" customWidth="1"/>
    <col min="25" max="25" width="5.85546875" customWidth="1"/>
    <col min="26" max="26" width="5.42578125" customWidth="1"/>
    <col min="27" max="27" width="5.85546875" customWidth="1"/>
    <col min="28" max="28" width="4.7109375" customWidth="1"/>
    <col min="29" max="29" width="5" customWidth="1"/>
    <col min="30" max="30" width="5.7109375" customWidth="1"/>
    <col min="31" max="32" width="5.5703125" customWidth="1"/>
    <col min="33" max="33" width="5.28515625" customWidth="1"/>
    <col min="34" max="34" width="5.7109375" customWidth="1"/>
    <col min="35" max="35" width="4.7109375" customWidth="1"/>
    <col min="36" max="36" width="6.140625" customWidth="1"/>
    <col min="37" max="37" width="5.28515625" customWidth="1"/>
    <col min="38" max="38" width="5.7109375" customWidth="1"/>
    <col min="39" max="39" width="4.7109375" customWidth="1"/>
    <col min="40" max="40" width="5.42578125" customWidth="1"/>
    <col min="41" max="41" width="5.85546875" customWidth="1"/>
    <col min="42" max="42" width="5.5703125" customWidth="1"/>
    <col min="43" max="43" width="5" customWidth="1"/>
    <col min="44" max="44" width="4.85546875" customWidth="1"/>
    <col min="45" max="45" width="5.28515625" customWidth="1"/>
    <col min="46" max="47" width="5.5703125" customWidth="1"/>
    <col min="48" max="48" width="5.28515625" customWidth="1"/>
    <col min="49" max="49" width="4.85546875" customWidth="1"/>
  </cols>
  <sheetData>
    <row r="1" spans="2:11" x14ac:dyDescent="0.25">
      <c r="C1" s="1"/>
      <c r="D1" s="3" t="s">
        <v>0</v>
      </c>
      <c r="E1" s="1"/>
      <c r="F1" s="1"/>
      <c r="G1" s="1"/>
      <c r="H1" s="1"/>
      <c r="I1" s="1"/>
    </row>
    <row r="2" spans="2:11" ht="15.75" x14ac:dyDescent="0.25">
      <c r="C2" s="12" t="s">
        <v>105</v>
      </c>
      <c r="D2" s="12"/>
      <c r="E2" s="12"/>
      <c r="F2" s="12"/>
      <c r="G2" s="12"/>
      <c r="H2" s="12"/>
      <c r="I2" s="12"/>
    </row>
    <row r="3" spans="2:11" x14ac:dyDescent="0.25">
      <c r="C3" s="1"/>
      <c r="D3" s="1"/>
      <c r="E3" s="1"/>
      <c r="F3" s="1"/>
      <c r="G3" s="1"/>
      <c r="H3" s="1"/>
      <c r="I3" s="1"/>
    </row>
    <row r="4" spans="2:11" x14ac:dyDescent="0.25">
      <c r="C4" s="1" t="s">
        <v>109</v>
      </c>
      <c r="D4" s="1"/>
      <c r="E4" s="1"/>
      <c r="F4" s="1"/>
      <c r="G4" s="1"/>
      <c r="H4" s="1"/>
      <c r="I4" s="1"/>
    </row>
    <row r="5" spans="2:11" ht="48.75" customHeight="1" x14ac:dyDescent="0.25">
      <c r="B5" s="16" t="s">
        <v>1</v>
      </c>
      <c r="C5" s="88" t="s">
        <v>2</v>
      </c>
      <c r="D5" s="17" t="s">
        <v>3</v>
      </c>
      <c r="E5" s="18" t="s">
        <v>4</v>
      </c>
      <c r="F5" s="19" t="s">
        <v>95</v>
      </c>
      <c r="G5" s="19" t="s">
        <v>98</v>
      </c>
      <c r="H5" s="20" t="s">
        <v>99</v>
      </c>
      <c r="I5" s="19" t="s">
        <v>100</v>
      </c>
      <c r="J5" s="20" t="s">
        <v>6</v>
      </c>
      <c r="K5" s="10" t="s">
        <v>101</v>
      </c>
    </row>
    <row r="6" spans="2:11" ht="23.25" customHeight="1" x14ac:dyDescent="0.25">
      <c r="B6" s="13"/>
      <c r="C6" s="89"/>
      <c r="D6" s="14"/>
      <c r="E6" s="15"/>
      <c r="F6" s="22" t="s">
        <v>5</v>
      </c>
      <c r="G6" s="22" t="s">
        <v>97</v>
      </c>
      <c r="H6" s="23" t="s">
        <v>102</v>
      </c>
      <c r="I6" s="22" t="s">
        <v>103</v>
      </c>
      <c r="J6" s="23"/>
      <c r="K6" s="21" t="s">
        <v>102</v>
      </c>
    </row>
    <row r="7" spans="2:11" ht="21.75" customHeight="1" x14ac:dyDescent="0.25">
      <c r="B7" s="13"/>
      <c r="C7" s="25" t="s">
        <v>96</v>
      </c>
      <c r="D7" s="14"/>
      <c r="E7" s="15"/>
      <c r="F7" s="26">
        <v>14630.1</v>
      </c>
      <c r="G7" s="26">
        <v>18730.5</v>
      </c>
      <c r="H7" s="27">
        <v>18184.400000000001</v>
      </c>
      <c r="I7" s="26">
        <v>18575.400000000001</v>
      </c>
      <c r="J7" s="27"/>
      <c r="K7" s="28">
        <v>18856.400000000001</v>
      </c>
    </row>
    <row r="8" spans="2:11" ht="13.5" customHeight="1" x14ac:dyDescent="0.25">
      <c r="B8" s="29" t="s">
        <v>7</v>
      </c>
      <c r="C8" s="30" t="s">
        <v>8</v>
      </c>
      <c r="D8" s="31" t="e">
        <f>D9+D45+D55+D87</f>
        <v>#REF!</v>
      </c>
      <c r="E8" s="31" t="e">
        <f>E9+E45+E55+E87</f>
        <v>#REF!</v>
      </c>
      <c r="F8" s="32">
        <v>14541</v>
      </c>
      <c r="G8" s="32">
        <v>18730.5</v>
      </c>
      <c r="H8" s="33">
        <v>18184.400000000001</v>
      </c>
      <c r="I8" s="33">
        <v>18575.400000000001</v>
      </c>
      <c r="J8" s="33" t="e">
        <f>G8/D8</f>
        <v>#REF!</v>
      </c>
      <c r="K8" s="28">
        <v>18856.400000000001</v>
      </c>
    </row>
    <row r="9" spans="2:11" ht="18.75" customHeight="1" x14ac:dyDescent="0.25">
      <c r="B9" s="29" t="s">
        <v>9</v>
      </c>
      <c r="C9" s="30" t="s">
        <v>10</v>
      </c>
      <c r="D9" s="34" t="e">
        <f>D10+D38</f>
        <v>#REF!</v>
      </c>
      <c r="E9" s="34" t="e">
        <f>E10+E38</f>
        <v>#REF!</v>
      </c>
      <c r="F9" s="35">
        <v>13638.9</v>
      </c>
      <c r="G9" s="35">
        <v>16474.5</v>
      </c>
      <c r="H9" s="36">
        <v>15915.5</v>
      </c>
      <c r="I9" s="36">
        <v>16306.5</v>
      </c>
      <c r="J9" s="36" t="e">
        <f t="shared" ref="J9:J70" si="0">G9/D9</f>
        <v>#REF!</v>
      </c>
      <c r="K9" s="11">
        <v>16587.5</v>
      </c>
    </row>
    <row r="10" spans="2:11" ht="13.5" customHeight="1" x14ac:dyDescent="0.25">
      <c r="B10" s="29" t="s">
        <v>11</v>
      </c>
      <c r="C10" s="30" t="s">
        <v>12</v>
      </c>
      <c r="D10" s="37">
        <f>D11+D17+D23</f>
        <v>8132.6</v>
      </c>
      <c r="E10" s="37">
        <f>E11+E17+E23</f>
        <v>9787.2999999999993</v>
      </c>
      <c r="F10" s="38">
        <v>8990.1</v>
      </c>
      <c r="G10" s="38">
        <v>14822.9</v>
      </c>
      <c r="H10" s="36">
        <v>14293.5</v>
      </c>
      <c r="I10" s="36">
        <v>14654.5</v>
      </c>
      <c r="J10" s="36">
        <f t="shared" si="0"/>
        <v>1.8226520423972652</v>
      </c>
      <c r="K10" s="11">
        <v>11711.8</v>
      </c>
    </row>
    <row r="11" spans="2:11" ht="13.5" customHeight="1" x14ac:dyDescent="0.25">
      <c r="B11" s="39">
        <v>1111</v>
      </c>
      <c r="C11" s="30" t="s">
        <v>12</v>
      </c>
      <c r="D11" s="37">
        <f>D12+D15</f>
        <v>4054</v>
      </c>
      <c r="E11" s="37">
        <f>E12+E15</f>
        <v>5518</v>
      </c>
      <c r="F11" s="38">
        <v>7459.3</v>
      </c>
      <c r="G11" s="38">
        <v>8978</v>
      </c>
      <c r="H11" s="36">
        <v>8980</v>
      </c>
      <c r="I11" s="36">
        <v>9366</v>
      </c>
      <c r="J11" s="36">
        <f t="shared" si="0"/>
        <v>2.214602861371485</v>
      </c>
      <c r="K11" s="11">
        <v>9647</v>
      </c>
    </row>
    <row r="12" spans="2:11" ht="13.5" customHeight="1" x14ac:dyDescent="0.25">
      <c r="B12" s="39">
        <v>11111</v>
      </c>
      <c r="C12" s="30" t="s">
        <v>13</v>
      </c>
      <c r="D12" s="40">
        <f>D13+D14</f>
        <v>4054</v>
      </c>
      <c r="E12" s="40">
        <f>E13+E14</f>
        <v>5518</v>
      </c>
      <c r="F12" s="38">
        <v>7459.3</v>
      </c>
      <c r="G12" s="38">
        <v>8978</v>
      </c>
      <c r="H12" s="36">
        <v>8980</v>
      </c>
      <c r="I12" s="36">
        <v>9366</v>
      </c>
      <c r="J12" s="36">
        <f t="shared" si="0"/>
        <v>2.214602861371485</v>
      </c>
      <c r="K12" s="11">
        <v>9647</v>
      </c>
    </row>
    <row r="13" spans="2:11" ht="13.5" customHeight="1" x14ac:dyDescent="0.25">
      <c r="B13" s="41">
        <v>11111100</v>
      </c>
      <c r="C13" s="42" t="s">
        <v>14</v>
      </c>
      <c r="D13" s="43">
        <v>4054</v>
      </c>
      <c r="E13" s="43">
        <v>5518</v>
      </c>
      <c r="F13" s="44">
        <v>7459.3</v>
      </c>
      <c r="G13" s="44">
        <v>8978</v>
      </c>
      <c r="H13" s="36">
        <v>8980</v>
      </c>
      <c r="I13" s="45">
        <v>9366</v>
      </c>
      <c r="J13" s="36">
        <f t="shared" si="0"/>
        <v>2.214602861371485</v>
      </c>
      <c r="K13" s="9">
        <v>9647</v>
      </c>
    </row>
    <row r="14" spans="2:11" ht="13.5" customHeight="1" x14ac:dyDescent="0.25">
      <c r="B14" s="41">
        <v>11111200</v>
      </c>
      <c r="C14" s="42" t="s">
        <v>15</v>
      </c>
      <c r="D14" s="46"/>
      <c r="E14" s="46"/>
      <c r="F14" s="47"/>
      <c r="G14" s="47"/>
      <c r="H14" s="36"/>
      <c r="I14" s="45"/>
      <c r="J14" s="36"/>
      <c r="K14" s="9"/>
    </row>
    <row r="15" spans="2:11" ht="13.5" customHeight="1" x14ac:dyDescent="0.25">
      <c r="B15" s="39">
        <v>11112</v>
      </c>
      <c r="C15" s="30" t="s">
        <v>16</v>
      </c>
      <c r="D15" s="48">
        <f>D16</f>
        <v>0</v>
      </c>
      <c r="E15" s="48">
        <f>E16</f>
        <v>0</v>
      </c>
      <c r="F15" s="49"/>
      <c r="G15" s="49">
        <f>G16</f>
        <v>0</v>
      </c>
      <c r="H15" s="36"/>
      <c r="I15" s="45"/>
      <c r="J15" s="36"/>
      <c r="K15" s="9"/>
    </row>
    <row r="16" spans="2:11" ht="13.5" customHeight="1" x14ac:dyDescent="0.25">
      <c r="B16" s="41">
        <v>11112100</v>
      </c>
      <c r="C16" s="42" t="s">
        <v>16</v>
      </c>
      <c r="D16" s="46"/>
      <c r="E16" s="46"/>
      <c r="F16" s="47"/>
      <c r="G16" s="47"/>
      <c r="H16" s="36"/>
      <c r="I16" s="45"/>
      <c r="J16" s="36"/>
      <c r="K16" s="9"/>
    </row>
    <row r="17" spans="2:11" ht="13.5" customHeight="1" x14ac:dyDescent="0.25">
      <c r="B17" s="39">
        <v>1112</v>
      </c>
      <c r="C17" s="30" t="s">
        <v>17</v>
      </c>
      <c r="D17" s="40">
        <f>D18+D20</f>
        <v>1333.8</v>
      </c>
      <c r="E17" s="40">
        <f>E18+E20</f>
        <v>1297</v>
      </c>
      <c r="F17" s="38">
        <v>1930.9</v>
      </c>
      <c r="G17" s="38">
        <v>2041.7</v>
      </c>
      <c r="H17" s="36">
        <v>2059.8000000000002</v>
      </c>
      <c r="I17" s="36">
        <v>2064.8000000000002</v>
      </c>
      <c r="J17" s="36">
        <f t="shared" si="0"/>
        <v>1.5307392412655572</v>
      </c>
      <c r="K17" s="11">
        <v>2064.8000000000002</v>
      </c>
    </row>
    <row r="18" spans="2:11" ht="13.5" customHeight="1" x14ac:dyDescent="0.25">
      <c r="B18" s="39">
        <v>11121</v>
      </c>
      <c r="C18" s="30" t="s">
        <v>18</v>
      </c>
      <c r="D18" s="40">
        <f>D19</f>
        <v>2.5</v>
      </c>
      <c r="E18" s="40">
        <f>E19</f>
        <v>0</v>
      </c>
      <c r="F18" s="38">
        <v>62</v>
      </c>
      <c r="G18" s="38">
        <v>41</v>
      </c>
      <c r="H18" s="36">
        <v>55</v>
      </c>
      <c r="I18" s="36">
        <v>60</v>
      </c>
      <c r="J18" s="36">
        <f t="shared" si="0"/>
        <v>16.399999999999999</v>
      </c>
      <c r="K18" s="11">
        <v>60</v>
      </c>
    </row>
    <row r="19" spans="2:11" ht="13.5" customHeight="1" x14ac:dyDescent="0.25">
      <c r="B19" s="41">
        <v>11121100</v>
      </c>
      <c r="C19" s="42" t="s">
        <v>19</v>
      </c>
      <c r="D19" s="46">
        <v>2.5</v>
      </c>
      <c r="E19" s="46"/>
      <c r="F19" s="47">
        <v>62</v>
      </c>
      <c r="G19" s="47">
        <v>41</v>
      </c>
      <c r="H19" s="36">
        <v>55</v>
      </c>
      <c r="I19" s="45">
        <v>60</v>
      </c>
      <c r="J19" s="36">
        <f t="shared" si="0"/>
        <v>16.399999999999999</v>
      </c>
      <c r="K19" s="9">
        <v>60</v>
      </c>
    </row>
    <row r="20" spans="2:11" ht="13.5" customHeight="1" x14ac:dyDescent="0.25">
      <c r="B20" s="39">
        <v>11122</v>
      </c>
      <c r="C20" s="30" t="s">
        <v>20</v>
      </c>
      <c r="D20" s="40">
        <f>D21+D22</f>
        <v>1331.3</v>
      </c>
      <c r="E20" s="40">
        <f>E21+E22</f>
        <v>1297</v>
      </c>
      <c r="F20" s="38">
        <v>1868.8</v>
      </c>
      <c r="G20" s="38">
        <v>2000.7</v>
      </c>
      <c r="H20" s="36">
        <v>2004.8</v>
      </c>
      <c r="I20" s="36">
        <v>2004.8</v>
      </c>
      <c r="J20" s="36">
        <f t="shared" si="0"/>
        <v>1.5028167956133103</v>
      </c>
      <c r="K20" s="11">
        <v>2044.8</v>
      </c>
    </row>
    <row r="21" spans="2:11" ht="13.5" customHeight="1" x14ac:dyDescent="0.25">
      <c r="B21" s="50" t="s">
        <v>21</v>
      </c>
      <c r="C21" s="42" t="s">
        <v>22</v>
      </c>
      <c r="D21" s="43">
        <v>108.5</v>
      </c>
      <c r="E21" s="43">
        <v>120</v>
      </c>
      <c r="F21" s="44">
        <v>155.19999999999999</v>
      </c>
      <c r="G21" s="44">
        <v>180.7</v>
      </c>
      <c r="H21" s="36">
        <v>184.8</v>
      </c>
      <c r="I21" s="45">
        <v>184.8</v>
      </c>
      <c r="J21" s="36">
        <f t="shared" si="0"/>
        <v>1.665437788018433</v>
      </c>
      <c r="K21" s="9">
        <v>184.8</v>
      </c>
    </row>
    <row r="22" spans="2:11" ht="13.5" customHeight="1" x14ac:dyDescent="0.25">
      <c r="B22" s="41">
        <v>11122200</v>
      </c>
      <c r="C22" s="42" t="s">
        <v>23</v>
      </c>
      <c r="D22" s="43">
        <v>1222.8</v>
      </c>
      <c r="E22" s="43">
        <v>1177</v>
      </c>
      <c r="F22" s="44">
        <v>1713.6</v>
      </c>
      <c r="G22" s="44">
        <v>1820</v>
      </c>
      <c r="H22" s="36">
        <v>1820</v>
      </c>
      <c r="I22" s="45">
        <v>1820</v>
      </c>
      <c r="J22" s="36">
        <f t="shared" si="0"/>
        <v>1.4883873078181225</v>
      </c>
      <c r="K22" s="9">
        <v>1820</v>
      </c>
    </row>
    <row r="23" spans="2:11" ht="13.5" customHeight="1" x14ac:dyDescent="0.25">
      <c r="B23" s="29" t="s">
        <v>24</v>
      </c>
      <c r="C23" s="30" t="s">
        <v>25</v>
      </c>
      <c r="D23" s="40">
        <f>D24+D33</f>
        <v>2744.8</v>
      </c>
      <c r="E23" s="40">
        <f>E24+E33</f>
        <v>2972.3</v>
      </c>
      <c r="F23" s="38">
        <v>3548.9</v>
      </c>
      <c r="G23" s="38">
        <v>3802.8</v>
      </c>
      <c r="H23" s="36">
        <v>3223.7</v>
      </c>
      <c r="I23" s="36">
        <v>3223.7</v>
      </c>
      <c r="J23" s="36">
        <f t="shared" si="0"/>
        <v>1.3854561352375401</v>
      </c>
      <c r="K23" s="11">
        <v>3223.7</v>
      </c>
    </row>
    <row r="24" spans="2:11" ht="13.5" customHeight="1" x14ac:dyDescent="0.25">
      <c r="B24" s="29" t="s">
        <v>26</v>
      </c>
      <c r="C24" s="30" t="s">
        <v>27</v>
      </c>
      <c r="D24" s="40">
        <f>D25+D29</f>
        <v>1400.2</v>
      </c>
      <c r="E24" s="40">
        <f>E25+E29</f>
        <v>1571</v>
      </c>
      <c r="F24" s="38">
        <v>1511.2</v>
      </c>
      <c r="G24" s="38">
        <v>1564.2</v>
      </c>
      <c r="H24" s="36">
        <v>1533</v>
      </c>
      <c r="I24" s="36">
        <v>1533</v>
      </c>
      <c r="J24" s="36">
        <f t="shared" si="0"/>
        <v>1.1171261248393087</v>
      </c>
      <c r="K24" s="11">
        <v>1533</v>
      </c>
    </row>
    <row r="25" spans="2:11" ht="13.5" customHeight="1" x14ac:dyDescent="0.25">
      <c r="B25" s="39">
        <v>11311</v>
      </c>
      <c r="C25" s="30" t="s">
        <v>28</v>
      </c>
      <c r="D25" s="40">
        <f>D26+D27+D28</f>
        <v>341.8</v>
      </c>
      <c r="E25" s="40">
        <f>E26+E27+E28</f>
        <v>770</v>
      </c>
      <c r="F25" s="38">
        <v>501.4</v>
      </c>
      <c r="G25" s="38">
        <v>482.6</v>
      </c>
      <c r="H25" s="36">
        <v>453.6</v>
      </c>
      <c r="I25" s="36">
        <v>453.6</v>
      </c>
      <c r="J25" s="36">
        <f t="shared" si="0"/>
        <v>1.4119368051492101</v>
      </c>
      <c r="K25" s="11">
        <v>453.6</v>
      </c>
    </row>
    <row r="26" spans="2:11" ht="13.5" customHeight="1" x14ac:dyDescent="0.25">
      <c r="B26" s="41">
        <v>11311100</v>
      </c>
      <c r="C26" s="51" t="s">
        <v>29</v>
      </c>
      <c r="D26" s="46"/>
      <c r="E26" s="46"/>
      <c r="F26" s="47"/>
      <c r="G26" s="47"/>
      <c r="H26" s="36"/>
      <c r="I26" s="45"/>
      <c r="J26" s="36"/>
      <c r="K26" s="9"/>
    </row>
    <row r="27" spans="2:11" ht="13.5" customHeight="1" x14ac:dyDescent="0.25">
      <c r="B27" s="50" t="s">
        <v>30</v>
      </c>
      <c r="C27" s="51" t="s">
        <v>31</v>
      </c>
      <c r="D27" s="43">
        <v>341.8</v>
      </c>
      <c r="E27" s="43">
        <v>770</v>
      </c>
      <c r="F27" s="44">
        <v>496.8</v>
      </c>
      <c r="G27" s="44">
        <v>482.6</v>
      </c>
      <c r="H27" s="36">
        <v>450.1</v>
      </c>
      <c r="I27" s="45">
        <v>450.1</v>
      </c>
      <c r="J27" s="36">
        <f t="shared" si="0"/>
        <v>1.4119368051492101</v>
      </c>
      <c r="K27" s="9">
        <v>450.1</v>
      </c>
    </row>
    <row r="28" spans="2:11" ht="13.5" customHeight="1" x14ac:dyDescent="0.25">
      <c r="B28" s="41">
        <v>11311300</v>
      </c>
      <c r="C28" s="51" t="s">
        <v>32</v>
      </c>
      <c r="D28" s="52"/>
      <c r="E28" s="52"/>
      <c r="F28" s="53">
        <v>4.5999999999999996</v>
      </c>
      <c r="G28" s="53">
        <v>0</v>
      </c>
      <c r="H28" s="36">
        <v>3.5</v>
      </c>
      <c r="I28" s="45">
        <v>3.5</v>
      </c>
      <c r="J28" s="36"/>
      <c r="K28" s="9">
        <v>3.5</v>
      </c>
    </row>
    <row r="29" spans="2:11" ht="13.5" customHeight="1" x14ac:dyDescent="0.25">
      <c r="B29" s="39">
        <v>11312</v>
      </c>
      <c r="C29" s="54" t="s">
        <v>33</v>
      </c>
      <c r="D29" s="40">
        <f>D30</f>
        <v>1058.4000000000001</v>
      </c>
      <c r="E29" s="40">
        <f>E30</f>
        <v>801</v>
      </c>
      <c r="F29" s="38">
        <v>1009.8</v>
      </c>
      <c r="G29" s="38">
        <v>1081.5999999999999</v>
      </c>
      <c r="H29" s="36">
        <v>1079.4000000000001</v>
      </c>
      <c r="I29" s="36">
        <v>1079.4000000000001</v>
      </c>
      <c r="J29" s="36">
        <f t="shared" si="0"/>
        <v>1.021919879062736</v>
      </c>
      <c r="K29" s="11">
        <v>1079.4000000000001</v>
      </c>
    </row>
    <row r="30" spans="2:11" ht="13.5" customHeight="1" x14ac:dyDescent="0.25">
      <c r="B30" s="39">
        <v>113121</v>
      </c>
      <c r="C30" s="30" t="s">
        <v>34</v>
      </c>
      <c r="D30" s="40">
        <f>D31+D32</f>
        <v>1058.4000000000001</v>
      </c>
      <c r="E30" s="40">
        <f>E31+E32</f>
        <v>801</v>
      </c>
      <c r="F30" s="38">
        <v>1009.8</v>
      </c>
      <c r="G30" s="38">
        <v>1081.5999999999999</v>
      </c>
      <c r="H30" s="36">
        <v>1079.4000000000001</v>
      </c>
      <c r="I30" s="36">
        <v>1079.4000000000001</v>
      </c>
      <c r="J30" s="36">
        <f t="shared" si="0"/>
        <v>1.021919879062736</v>
      </c>
      <c r="K30" s="11">
        <v>1079.4000000000001</v>
      </c>
    </row>
    <row r="31" spans="2:11" ht="13.5" customHeight="1" x14ac:dyDescent="0.25">
      <c r="B31" s="41">
        <v>11312110</v>
      </c>
      <c r="C31" s="42" t="s">
        <v>35</v>
      </c>
      <c r="D31" s="46">
        <v>207.7</v>
      </c>
      <c r="E31" s="46"/>
      <c r="F31" s="47">
        <v>43</v>
      </c>
      <c r="G31" s="49">
        <v>84.7</v>
      </c>
      <c r="H31" s="36">
        <v>85.4</v>
      </c>
      <c r="I31" s="45">
        <v>85.4</v>
      </c>
      <c r="J31" s="36">
        <f t="shared" si="0"/>
        <v>0.40779971112181035</v>
      </c>
      <c r="K31" s="9">
        <v>85.4</v>
      </c>
    </row>
    <row r="32" spans="2:11" ht="13.5" customHeight="1" x14ac:dyDescent="0.25">
      <c r="B32" s="41">
        <v>11312120</v>
      </c>
      <c r="C32" s="42" t="s">
        <v>36</v>
      </c>
      <c r="D32" s="43">
        <v>850.7</v>
      </c>
      <c r="E32" s="43">
        <v>801</v>
      </c>
      <c r="F32" s="44">
        <v>966.8</v>
      </c>
      <c r="G32" s="44">
        <v>996.9</v>
      </c>
      <c r="H32" s="36">
        <v>994</v>
      </c>
      <c r="I32" s="45">
        <v>994</v>
      </c>
      <c r="J32" s="36">
        <f t="shared" si="0"/>
        <v>1.1718584694957093</v>
      </c>
      <c r="K32" s="9">
        <v>994</v>
      </c>
    </row>
    <row r="33" spans="2:11" ht="13.5" customHeight="1" x14ac:dyDescent="0.25">
      <c r="B33" s="39">
        <v>1132</v>
      </c>
      <c r="C33" s="30" t="s">
        <v>37</v>
      </c>
      <c r="D33" s="37">
        <f>D34</f>
        <v>1344.6</v>
      </c>
      <c r="E33" s="37">
        <f>E34</f>
        <v>1401.3</v>
      </c>
      <c r="F33" s="38">
        <v>2037.7</v>
      </c>
      <c r="G33" s="38">
        <v>2238.6</v>
      </c>
      <c r="H33" s="36">
        <v>1690.7</v>
      </c>
      <c r="I33" s="36">
        <v>1690.7</v>
      </c>
      <c r="J33" s="36">
        <f t="shared" si="0"/>
        <v>1.6648817492190986</v>
      </c>
      <c r="K33" s="11">
        <v>1690.7</v>
      </c>
    </row>
    <row r="34" spans="2:11" ht="13.5" customHeight="1" x14ac:dyDescent="0.25">
      <c r="B34" s="39">
        <v>11321</v>
      </c>
      <c r="C34" s="30" t="s">
        <v>37</v>
      </c>
      <c r="D34" s="40">
        <f>D35+D36+D37</f>
        <v>1344.6</v>
      </c>
      <c r="E34" s="40">
        <f>E35+E36+E37</f>
        <v>1401.3</v>
      </c>
      <c r="F34" s="38">
        <v>2037.7</v>
      </c>
      <c r="G34" s="38">
        <v>2238.6</v>
      </c>
      <c r="H34" s="36">
        <v>1690.7</v>
      </c>
      <c r="I34" s="36">
        <v>1690.7</v>
      </c>
      <c r="J34" s="36">
        <f t="shared" si="0"/>
        <v>1.6648817492190986</v>
      </c>
      <c r="K34" s="11">
        <v>1690.7</v>
      </c>
    </row>
    <row r="35" spans="2:11" ht="13.5" customHeight="1" x14ac:dyDescent="0.25">
      <c r="B35" s="41">
        <v>11321100</v>
      </c>
      <c r="C35" s="51" t="s">
        <v>38</v>
      </c>
      <c r="D35" s="43">
        <v>329.2</v>
      </c>
      <c r="E35" s="43">
        <v>327.5</v>
      </c>
      <c r="F35" s="44">
        <v>669.6</v>
      </c>
      <c r="G35" s="44">
        <v>582.5</v>
      </c>
      <c r="H35" s="36">
        <v>569.29999999999995</v>
      </c>
      <c r="I35" s="45">
        <v>569.29999999999995</v>
      </c>
      <c r="J35" s="36">
        <f t="shared" si="0"/>
        <v>1.7694410692588094</v>
      </c>
      <c r="K35" s="9">
        <v>569.29999999999995</v>
      </c>
    </row>
    <row r="36" spans="2:11" ht="13.5" customHeight="1" x14ac:dyDescent="0.25">
      <c r="B36" s="41">
        <v>11321200</v>
      </c>
      <c r="C36" s="51" t="s">
        <v>39</v>
      </c>
      <c r="D36" s="43">
        <v>24.2</v>
      </c>
      <c r="E36" s="43">
        <v>23.3</v>
      </c>
      <c r="F36" s="44">
        <v>46.3</v>
      </c>
      <c r="G36" s="44">
        <v>48.1</v>
      </c>
      <c r="H36" s="36">
        <v>48.1</v>
      </c>
      <c r="I36" s="45">
        <v>48.1</v>
      </c>
      <c r="J36" s="36">
        <f t="shared" si="0"/>
        <v>1.9876033057851241</v>
      </c>
      <c r="K36" s="9">
        <v>48.1</v>
      </c>
    </row>
    <row r="37" spans="2:11" ht="13.5" customHeight="1" x14ac:dyDescent="0.25">
      <c r="B37" s="41">
        <v>11321300</v>
      </c>
      <c r="C37" s="51" t="s">
        <v>40</v>
      </c>
      <c r="D37" s="43">
        <v>991.2</v>
      </c>
      <c r="E37" s="43">
        <v>1050.5</v>
      </c>
      <c r="F37" s="44">
        <v>1321.8</v>
      </c>
      <c r="G37" s="44">
        <v>1608</v>
      </c>
      <c r="H37" s="36">
        <v>1073.3</v>
      </c>
      <c r="I37" s="45">
        <v>1073.3</v>
      </c>
      <c r="J37" s="36">
        <f t="shared" si="0"/>
        <v>1.6222760290556899</v>
      </c>
      <c r="K37" s="9">
        <v>1073.3</v>
      </c>
    </row>
    <row r="38" spans="2:11" ht="13.5" customHeight="1" x14ac:dyDescent="0.25">
      <c r="B38" s="29" t="s">
        <v>41</v>
      </c>
      <c r="C38" s="30" t="s">
        <v>42</v>
      </c>
      <c r="D38" s="40" t="e">
        <f>D39+D42+#REF!</f>
        <v>#REF!</v>
      </c>
      <c r="E38" s="40" t="e">
        <f>E39+E42+#REF!</f>
        <v>#REF!</v>
      </c>
      <c r="F38" s="38">
        <v>699.9</v>
      </c>
      <c r="G38" s="38">
        <v>1652</v>
      </c>
      <c r="H38" s="36">
        <v>1652</v>
      </c>
      <c r="I38" s="36">
        <v>1652</v>
      </c>
      <c r="J38" s="36" t="e">
        <f t="shared" si="0"/>
        <v>#REF!</v>
      </c>
      <c r="K38" s="11">
        <v>0</v>
      </c>
    </row>
    <row r="39" spans="2:11" ht="13.5" customHeight="1" x14ac:dyDescent="0.25">
      <c r="B39" s="39">
        <v>1141</v>
      </c>
      <c r="C39" s="30" t="s">
        <v>43</v>
      </c>
      <c r="D39" s="40">
        <f t="shared" ref="D39:E40" si="1">D40</f>
        <v>1467.6</v>
      </c>
      <c r="E39" s="40">
        <f t="shared" si="1"/>
        <v>1870</v>
      </c>
      <c r="F39" s="38">
        <v>483</v>
      </c>
      <c r="G39" s="38">
        <v>0</v>
      </c>
      <c r="H39" s="36">
        <v>0</v>
      </c>
      <c r="I39" s="36">
        <v>0</v>
      </c>
      <c r="J39" s="36">
        <f t="shared" si="0"/>
        <v>0</v>
      </c>
      <c r="K39" s="9">
        <v>0</v>
      </c>
    </row>
    <row r="40" spans="2:11" ht="13.5" customHeight="1" x14ac:dyDescent="0.25">
      <c r="B40" s="39">
        <v>11412</v>
      </c>
      <c r="C40" s="30" t="s">
        <v>44</v>
      </c>
      <c r="D40" s="37">
        <f t="shared" si="1"/>
        <v>1467.6</v>
      </c>
      <c r="E40" s="37">
        <f t="shared" si="1"/>
        <v>1870</v>
      </c>
      <c r="F40" s="38">
        <v>483</v>
      </c>
      <c r="G40" s="38">
        <v>0</v>
      </c>
      <c r="H40" s="36">
        <v>0</v>
      </c>
      <c r="I40" s="36">
        <v>0</v>
      </c>
      <c r="J40" s="36">
        <f t="shared" si="0"/>
        <v>0</v>
      </c>
      <c r="K40" s="9">
        <v>0</v>
      </c>
    </row>
    <row r="41" spans="2:11" ht="13.5" customHeight="1" x14ac:dyDescent="0.25">
      <c r="B41" s="41">
        <v>11412100</v>
      </c>
      <c r="C41" s="42" t="s">
        <v>44</v>
      </c>
      <c r="D41" s="43">
        <v>1467.6</v>
      </c>
      <c r="E41" s="43">
        <v>1870</v>
      </c>
      <c r="F41" s="44">
        <v>483</v>
      </c>
      <c r="G41" s="44">
        <v>0</v>
      </c>
      <c r="H41" s="36">
        <v>0</v>
      </c>
      <c r="I41" s="45">
        <v>0</v>
      </c>
      <c r="J41" s="36">
        <f t="shared" si="0"/>
        <v>0</v>
      </c>
      <c r="K41" s="9">
        <v>0</v>
      </c>
    </row>
    <row r="42" spans="2:11" ht="13.5" customHeight="1" x14ac:dyDescent="0.25">
      <c r="B42" s="55">
        <v>11442</v>
      </c>
      <c r="C42" s="30" t="s">
        <v>94</v>
      </c>
      <c r="D42" s="40">
        <f>D43+D44</f>
        <v>2906.6</v>
      </c>
      <c r="E42" s="40">
        <f>E43+E44</f>
        <v>2300</v>
      </c>
      <c r="F42" s="38">
        <v>216.6</v>
      </c>
      <c r="G42" s="38">
        <v>1652</v>
      </c>
      <c r="H42" s="36">
        <v>1652</v>
      </c>
      <c r="I42" s="36">
        <v>1652</v>
      </c>
      <c r="J42" s="36">
        <f t="shared" si="0"/>
        <v>0.56836165967109342</v>
      </c>
      <c r="K42" s="11">
        <v>1652</v>
      </c>
    </row>
    <row r="43" spans="2:11" ht="13.5" customHeight="1" x14ac:dyDescent="0.25">
      <c r="B43" s="41">
        <v>114424</v>
      </c>
      <c r="C43" s="42" t="s">
        <v>104</v>
      </c>
      <c r="D43" s="46"/>
      <c r="E43" s="46"/>
      <c r="F43" s="47">
        <v>216.6</v>
      </c>
      <c r="G43" s="47">
        <v>1652</v>
      </c>
      <c r="H43" s="36">
        <v>1652</v>
      </c>
      <c r="I43" s="45">
        <v>1652</v>
      </c>
      <c r="J43" s="36"/>
      <c r="K43" s="9">
        <v>1652</v>
      </c>
    </row>
    <row r="44" spans="2:11" ht="13.5" customHeight="1" x14ac:dyDescent="0.25">
      <c r="B44" s="41">
        <v>114442440</v>
      </c>
      <c r="C44" s="42" t="s">
        <v>94</v>
      </c>
      <c r="D44" s="43">
        <v>2906.6</v>
      </c>
      <c r="E44" s="43">
        <v>2300</v>
      </c>
      <c r="F44" s="44">
        <v>216.6</v>
      </c>
      <c r="G44" s="44">
        <v>1652</v>
      </c>
      <c r="H44" s="36">
        <v>1652</v>
      </c>
      <c r="I44" s="45">
        <v>1652</v>
      </c>
      <c r="J44" s="36">
        <f t="shared" si="0"/>
        <v>0.56836165967109342</v>
      </c>
      <c r="K44" s="9">
        <v>1652</v>
      </c>
    </row>
    <row r="45" spans="2:11" ht="13.5" hidden="1" customHeight="1" x14ac:dyDescent="0.25">
      <c r="B45" s="55">
        <v>133</v>
      </c>
      <c r="C45" s="30" t="s">
        <v>45</v>
      </c>
      <c r="D45" s="40">
        <f>D46+D49</f>
        <v>5932.5</v>
      </c>
      <c r="E45" s="40">
        <f>E46+E49</f>
        <v>5285.2</v>
      </c>
      <c r="F45" s="38"/>
      <c r="G45" s="38"/>
      <c r="H45" s="36"/>
      <c r="I45" s="45"/>
      <c r="J45" s="36">
        <f t="shared" si="0"/>
        <v>0</v>
      </c>
      <c r="K45" s="9"/>
    </row>
    <row r="46" spans="2:11" ht="13.5" hidden="1" customHeight="1" x14ac:dyDescent="0.25">
      <c r="B46" s="55">
        <v>1331</v>
      </c>
      <c r="C46" s="30" t="s">
        <v>46</v>
      </c>
      <c r="D46" s="40">
        <f>D47+D48</f>
        <v>2780.3</v>
      </c>
      <c r="E46" s="40">
        <f>E47+E48</f>
        <v>2031.1</v>
      </c>
      <c r="F46" s="38"/>
      <c r="G46" s="38"/>
      <c r="H46" s="36"/>
      <c r="I46" s="45"/>
      <c r="J46" s="36">
        <f t="shared" si="0"/>
        <v>0</v>
      </c>
      <c r="K46" s="9"/>
    </row>
    <row r="47" spans="2:11" ht="13.5" hidden="1" customHeight="1" x14ac:dyDescent="0.25">
      <c r="B47" s="55">
        <v>13311200</v>
      </c>
      <c r="C47" s="30" t="s">
        <v>47</v>
      </c>
      <c r="D47" s="56">
        <v>2780.3</v>
      </c>
      <c r="E47" s="57">
        <v>2031.1</v>
      </c>
      <c r="F47" s="58"/>
      <c r="G47" s="58"/>
      <c r="H47" s="36"/>
      <c r="I47" s="45"/>
      <c r="J47" s="36">
        <f t="shared" si="0"/>
        <v>0</v>
      </c>
      <c r="K47" s="9"/>
    </row>
    <row r="48" spans="2:11" ht="13.5" hidden="1" customHeight="1" x14ac:dyDescent="0.25">
      <c r="B48" s="55">
        <v>13311300</v>
      </c>
      <c r="C48" s="30" t="s">
        <v>48</v>
      </c>
      <c r="D48" s="46"/>
      <c r="E48" s="46"/>
      <c r="F48" s="47"/>
      <c r="G48" s="47"/>
      <c r="H48" s="36"/>
      <c r="I48" s="45"/>
      <c r="J48" s="36"/>
      <c r="K48" s="9"/>
    </row>
    <row r="49" spans="2:11" ht="13.5" hidden="1" customHeight="1" x14ac:dyDescent="0.25">
      <c r="B49" s="55">
        <v>1332</v>
      </c>
      <c r="C49" s="30" t="s">
        <v>49</v>
      </c>
      <c r="D49" s="37">
        <f>D50</f>
        <v>3152.2</v>
      </c>
      <c r="E49" s="37">
        <f>E50</f>
        <v>3254.1</v>
      </c>
      <c r="F49" s="38"/>
      <c r="G49" s="38"/>
      <c r="H49" s="36"/>
      <c r="I49" s="36"/>
      <c r="J49" s="36">
        <f t="shared" si="0"/>
        <v>0</v>
      </c>
      <c r="K49" s="9"/>
    </row>
    <row r="50" spans="2:11" ht="13.5" hidden="1" customHeight="1" x14ac:dyDescent="0.25">
      <c r="B50" s="55">
        <v>13321</v>
      </c>
      <c r="C50" s="30" t="s">
        <v>49</v>
      </c>
      <c r="D50" s="37">
        <v>3152.2</v>
      </c>
      <c r="E50" s="37">
        <v>3254.1</v>
      </c>
      <c r="F50" s="38"/>
      <c r="G50" s="38"/>
      <c r="H50" s="36"/>
      <c r="I50" s="36"/>
      <c r="J50" s="36">
        <f t="shared" si="0"/>
        <v>0</v>
      </c>
      <c r="K50" s="9"/>
    </row>
    <row r="51" spans="2:11" ht="13.5" hidden="1" customHeight="1" x14ac:dyDescent="0.25">
      <c r="B51" s="50">
        <v>13321100</v>
      </c>
      <c r="C51" s="42" t="s">
        <v>50</v>
      </c>
      <c r="D51" s="46"/>
      <c r="E51" s="46"/>
      <c r="F51" s="47"/>
      <c r="G51" s="47"/>
      <c r="H51" s="36"/>
      <c r="I51" s="36"/>
      <c r="J51" s="36"/>
      <c r="K51" s="9"/>
    </row>
    <row r="52" spans="2:11" ht="13.5" hidden="1" customHeight="1" x14ac:dyDescent="0.25">
      <c r="B52" s="50">
        <v>13321200</v>
      </c>
      <c r="C52" s="42" t="s">
        <v>51</v>
      </c>
      <c r="D52" s="52"/>
      <c r="E52" s="52"/>
      <c r="F52" s="53"/>
      <c r="G52" s="53"/>
      <c r="H52" s="36"/>
      <c r="I52" s="36"/>
      <c r="J52" s="36"/>
      <c r="K52" s="9"/>
    </row>
    <row r="53" spans="2:11" ht="13.5" hidden="1" customHeight="1" x14ac:dyDescent="0.25">
      <c r="B53" s="50">
        <v>13321300</v>
      </c>
      <c r="C53" s="59" t="s">
        <v>52</v>
      </c>
      <c r="D53" s="52">
        <v>3152.2</v>
      </c>
      <c r="E53" s="52">
        <v>3254.1</v>
      </c>
      <c r="F53" s="53"/>
      <c r="G53" s="53"/>
      <c r="H53" s="36"/>
      <c r="I53" s="36"/>
      <c r="J53" s="36">
        <f t="shared" si="0"/>
        <v>0</v>
      </c>
      <c r="K53" s="9"/>
    </row>
    <row r="54" spans="2:11" ht="13.5" hidden="1" customHeight="1" x14ac:dyDescent="0.25">
      <c r="B54" s="50">
        <v>26312400</v>
      </c>
      <c r="C54" s="42" t="s">
        <v>53</v>
      </c>
      <c r="D54" s="52"/>
      <c r="E54" s="52"/>
      <c r="F54" s="53"/>
      <c r="G54" s="53"/>
      <c r="H54" s="36"/>
      <c r="I54" s="45"/>
      <c r="J54" s="36"/>
      <c r="K54" s="9"/>
    </row>
    <row r="55" spans="2:11" ht="13.5" customHeight="1" x14ac:dyDescent="0.25">
      <c r="B55" s="55">
        <v>14</v>
      </c>
      <c r="C55" s="30" t="s">
        <v>54</v>
      </c>
      <c r="D55" s="40">
        <f>D56+D69+D82+D84</f>
        <v>1301.2</v>
      </c>
      <c r="E55" s="40">
        <f>E56+E69+E82+E84</f>
        <v>1601.5</v>
      </c>
      <c r="F55" s="38">
        <v>902.1</v>
      </c>
      <c r="G55" s="38">
        <v>2256</v>
      </c>
      <c r="H55" s="36">
        <v>2268.9</v>
      </c>
      <c r="I55" s="36">
        <v>2268.9</v>
      </c>
      <c r="J55" s="36">
        <f t="shared" si="0"/>
        <v>1.7337841992007377</v>
      </c>
      <c r="K55" s="11">
        <v>2268.9</v>
      </c>
    </row>
    <row r="56" spans="2:11" ht="13.5" customHeight="1" x14ac:dyDescent="0.25">
      <c r="B56" s="39">
        <v>1415</v>
      </c>
      <c r="C56" s="30" t="s">
        <v>55</v>
      </c>
      <c r="D56" s="60">
        <f>D57+D60+D66</f>
        <v>120.4</v>
      </c>
      <c r="E56" s="60">
        <f>E57+E60+E66</f>
        <v>158</v>
      </c>
      <c r="F56" s="61">
        <v>486.8</v>
      </c>
      <c r="G56" s="61">
        <v>506.2</v>
      </c>
      <c r="H56" s="36">
        <v>515.1</v>
      </c>
      <c r="I56" s="36">
        <v>515.1</v>
      </c>
      <c r="J56" s="36"/>
      <c r="K56" s="11">
        <v>515.1</v>
      </c>
    </row>
    <row r="57" spans="2:11" ht="13.5" customHeight="1" x14ac:dyDescent="0.25">
      <c r="B57" s="39">
        <v>14151</v>
      </c>
      <c r="C57" s="30" t="s">
        <v>56</v>
      </c>
      <c r="D57" s="60"/>
      <c r="E57" s="60">
        <f>E58+E59</f>
        <v>0</v>
      </c>
      <c r="F57" s="62"/>
      <c r="G57" s="62"/>
      <c r="H57" s="36"/>
      <c r="I57" s="36"/>
      <c r="J57" s="36"/>
      <c r="K57" s="9"/>
    </row>
    <row r="58" spans="2:11" ht="13.5" customHeight="1" x14ac:dyDescent="0.25">
      <c r="B58" s="41">
        <v>14151100</v>
      </c>
      <c r="C58" s="42" t="s">
        <v>56</v>
      </c>
      <c r="D58" s="63"/>
      <c r="E58" s="63"/>
      <c r="F58" s="64"/>
      <c r="G58" s="64"/>
      <c r="H58" s="36"/>
      <c r="I58" s="45"/>
      <c r="J58" s="36"/>
      <c r="K58" s="9"/>
    </row>
    <row r="59" spans="2:11" ht="13.5" customHeight="1" x14ac:dyDescent="0.25">
      <c r="B59" s="50" t="s">
        <v>57</v>
      </c>
      <c r="C59" s="42" t="s">
        <v>58</v>
      </c>
      <c r="D59" s="63"/>
      <c r="E59" s="63"/>
      <c r="F59" s="44">
        <v>130.19999999999999</v>
      </c>
      <c r="G59" s="44">
        <v>200.4</v>
      </c>
      <c r="H59" s="45">
        <v>136.1</v>
      </c>
      <c r="I59" s="45">
        <v>136.1</v>
      </c>
      <c r="J59" s="45"/>
      <c r="K59" s="9">
        <v>136.1</v>
      </c>
    </row>
    <row r="60" spans="2:11" ht="13.5" customHeight="1" x14ac:dyDescent="0.25">
      <c r="B60" s="39">
        <v>14152</v>
      </c>
      <c r="C60" s="30" t="s">
        <v>59</v>
      </c>
      <c r="D60" s="60">
        <f>D61+D62+D63+D64+D65</f>
        <v>120.4</v>
      </c>
      <c r="E60" s="60">
        <f>E61+E62+E63+E64+E65</f>
        <v>158</v>
      </c>
      <c r="F60" s="61">
        <v>481.8</v>
      </c>
      <c r="G60" s="61">
        <v>506.2</v>
      </c>
      <c r="H60" s="36">
        <v>455.1</v>
      </c>
      <c r="I60" s="36">
        <v>455.1</v>
      </c>
      <c r="J60" s="36"/>
      <c r="K60" s="11">
        <v>455.1</v>
      </c>
    </row>
    <row r="61" spans="2:11" ht="13.5" customHeight="1" x14ac:dyDescent="0.25">
      <c r="B61" s="41">
        <v>14152100</v>
      </c>
      <c r="C61" s="42" t="s">
        <v>60</v>
      </c>
      <c r="D61" s="65">
        <v>120.4</v>
      </c>
      <c r="E61" s="65">
        <v>158</v>
      </c>
      <c r="F61" s="66">
        <v>341.6</v>
      </c>
      <c r="G61" s="66">
        <v>295.8</v>
      </c>
      <c r="H61" s="36">
        <v>309</v>
      </c>
      <c r="I61" s="45">
        <v>309</v>
      </c>
      <c r="J61" s="36">
        <f t="shared" si="0"/>
        <v>2.4568106312292359</v>
      </c>
      <c r="K61" s="9">
        <v>309</v>
      </c>
    </row>
    <row r="62" spans="2:11" ht="13.5" customHeight="1" x14ac:dyDescent="0.25">
      <c r="B62" s="41">
        <v>14152200</v>
      </c>
      <c r="C62" s="42" t="s">
        <v>61</v>
      </c>
      <c r="D62" s="63"/>
      <c r="E62" s="63"/>
      <c r="F62" s="64">
        <v>10</v>
      </c>
      <c r="G62" s="64">
        <v>10</v>
      </c>
      <c r="H62" s="36">
        <v>10</v>
      </c>
      <c r="I62" s="45">
        <v>10</v>
      </c>
      <c r="J62" s="36"/>
      <c r="K62" s="9">
        <v>10</v>
      </c>
    </row>
    <row r="63" spans="2:11" ht="13.5" customHeight="1" x14ac:dyDescent="0.25">
      <c r="B63" s="41">
        <v>14152300</v>
      </c>
      <c r="C63" s="42" t="s">
        <v>62</v>
      </c>
      <c r="D63" s="63"/>
      <c r="E63" s="63"/>
      <c r="F63" s="64"/>
      <c r="G63" s="64"/>
      <c r="H63" s="36"/>
      <c r="I63" s="45"/>
      <c r="J63" s="36"/>
      <c r="K63" s="9"/>
    </row>
    <row r="64" spans="2:11" ht="13.5" customHeight="1" x14ac:dyDescent="0.25">
      <c r="B64" s="41">
        <v>14152600</v>
      </c>
      <c r="C64" s="42" t="s">
        <v>63</v>
      </c>
      <c r="D64" s="63"/>
      <c r="E64" s="63"/>
      <c r="F64" s="64"/>
      <c r="G64" s="64"/>
      <c r="H64" s="36"/>
      <c r="I64" s="45"/>
      <c r="J64" s="36"/>
      <c r="K64" s="9"/>
    </row>
    <row r="65" spans="2:11" ht="13.5" customHeight="1" x14ac:dyDescent="0.25">
      <c r="B65" s="50" t="s">
        <v>64</v>
      </c>
      <c r="C65" s="42" t="s">
        <v>65</v>
      </c>
      <c r="D65" s="63"/>
      <c r="E65" s="63"/>
      <c r="F65" s="64"/>
      <c r="G65" s="64"/>
      <c r="H65" s="36"/>
      <c r="I65" s="45"/>
      <c r="J65" s="36"/>
      <c r="K65" s="9"/>
    </row>
    <row r="66" spans="2:11" ht="13.5" customHeight="1" x14ac:dyDescent="0.25">
      <c r="B66" s="39">
        <v>14153</v>
      </c>
      <c r="C66" s="30" t="s">
        <v>66</v>
      </c>
      <c r="D66" s="60">
        <f>D67+D68</f>
        <v>0</v>
      </c>
      <c r="E66" s="60">
        <f>E67+E68</f>
        <v>0</v>
      </c>
      <c r="F66" s="62">
        <v>5</v>
      </c>
      <c r="G66" s="62">
        <v>0</v>
      </c>
      <c r="H66" s="36">
        <v>60</v>
      </c>
      <c r="I66" s="36">
        <v>60</v>
      </c>
      <c r="J66" s="36"/>
      <c r="K66" s="9">
        <v>60</v>
      </c>
    </row>
    <row r="67" spans="2:11" ht="22.5" customHeight="1" x14ac:dyDescent="0.25">
      <c r="B67" s="41">
        <v>14153100</v>
      </c>
      <c r="C67" s="51" t="s">
        <v>67</v>
      </c>
      <c r="D67" s="63"/>
      <c r="E67" s="63"/>
      <c r="F67" s="64"/>
      <c r="G67" s="64"/>
      <c r="H67" s="36"/>
      <c r="I67" s="45"/>
      <c r="J67" s="36"/>
      <c r="K67" s="9"/>
    </row>
    <row r="68" spans="2:11" ht="19.5" customHeight="1" x14ac:dyDescent="0.25">
      <c r="B68" s="41">
        <v>14153200</v>
      </c>
      <c r="C68" s="51" t="s">
        <v>68</v>
      </c>
      <c r="D68" s="63"/>
      <c r="E68" s="63"/>
      <c r="F68" s="64">
        <v>5</v>
      </c>
      <c r="G68" s="64">
        <v>0</v>
      </c>
      <c r="H68" s="36">
        <v>60</v>
      </c>
      <c r="I68" s="45">
        <v>60</v>
      </c>
      <c r="J68" s="36"/>
      <c r="K68" s="9">
        <v>60</v>
      </c>
    </row>
    <row r="69" spans="2:11" ht="15.75" customHeight="1" x14ac:dyDescent="0.25">
      <c r="B69" s="55">
        <v>142</v>
      </c>
      <c r="C69" s="30" t="s">
        <v>69</v>
      </c>
      <c r="D69" s="60">
        <f>D70+D77</f>
        <v>1158</v>
      </c>
      <c r="E69" s="60">
        <f>E70+E77</f>
        <v>1443.5</v>
      </c>
      <c r="F69" s="62">
        <v>415.3</v>
      </c>
      <c r="G69" s="62">
        <v>1749.8</v>
      </c>
      <c r="H69" s="36">
        <v>1753.8</v>
      </c>
      <c r="I69" s="36">
        <v>1753.8</v>
      </c>
      <c r="J69" s="36">
        <f t="shared" si="0"/>
        <v>1.5110535405872194</v>
      </c>
      <c r="K69" s="11">
        <v>1753.8</v>
      </c>
    </row>
    <row r="70" spans="2:11" ht="13.5" customHeight="1" x14ac:dyDescent="0.25">
      <c r="B70" s="39">
        <v>1422</v>
      </c>
      <c r="C70" s="30" t="s">
        <v>70</v>
      </c>
      <c r="D70" s="60">
        <f>D71+D75</f>
        <v>4.5999999999999996</v>
      </c>
      <c r="E70" s="60">
        <f>E71+E75</f>
        <v>2.7</v>
      </c>
      <c r="F70" s="62">
        <v>3.7</v>
      </c>
      <c r="G70" s="62">
        <v>6</v>
      </c>
      <c r="H70" s="36">
        <v>10</v>
      </c>
      <c r="I70" s="36">
        <v>10</v>
      </c>
      <c r="J70" s="36">
        <f t="shared" si="0"/>
        <v>1.3043478260869565</v>
      </c>
      <c r="K70" s="11">
        <v>10</v>
      </c>
    </row>
    <row r="71" spans="2:11" ht="13.5" customHeight="1" x14ac:dyDescent="0.25">
      <c r="B71" s="39">
        <v>14221</v>
      </c>
      <c r="C71" s="30" t="s">
        <v>71</v>
      </c>
      <c r="D71" s="60">
        <f>D72+D73+D74</f>
        <v>2.8</v>
      </c>
      <c r="E71" s="60">
        <f>E72+E73+E74</f>
        <v>2.7</v>
      </c>
      <c r="F71" s="62">
        <v>3.7</v>
      </c>
      <c r="G71" s="62">
        <v>6</v>
      </c>
      <c r="H71" s="36">
        <v>10</v>
      </c>
      <c r="I71" s="62">
        <v>10</v>
      </c>
      <c r="J71" s="36">
        <f t="shared" ref="J71:J77" si="2">G71/D71</f>
        <v>2.1428571428571428</v>
      </c>
      <c r="K71" s="11">
        <v>10</v>
      </c>
    </row>
    <row r="72" spans="2:11" ht="13.5" customHeight="1" x14ac:dyDescent="0.25">
      <c r="B72" s="41">
        <v>14221700</v>
      </c>
      <c r="C72" s="42" t="s">
        <v>72</v>
      </c>
      <c r="D72" s="43">
        <v>2.8</v>
      </c>
      <c r="E72" s="43">
        <v>2.7</v>
      </c>
      <c r="F72" s="44">
        <v>3.7</v>
      </c>
      <c r="G72" s="44">
        <v>6</v>
      </c>
      <c r="H72" s="36">
        <v>10</v>
      </c>
      <c r="I72" s="45">
        <v>10</v>
      </c>
      <c r="J72" s="36">
        <f t="shared" si="2"/>
        <v>2.1428571428571428</v>
      </c>
      <c r="K72" s="9">
        <v>10</v>
      </c>
    </row>
    <row r="73" spans="2:11" ht="13.5" customHeight="1" x14ac:dyDescent="0.25">
      <c r="B73" s="41">
        <v>14221800</v>
      </c>
      <c r="C73" s="42" t="s">
        <v>73</v>
      </c>
      <c r="D73" s="67"/>
      <c r="E73" s="67"/>
      <c r="F73" s="68"/>
      <c r="G73" s="68"/>
      <c r="H73" s="36"/>
      <c r="I73" s="45"/>
      <c r="J73" s="36"/>
      <c r="K73" s="9"/>
    </row>
    <row r="74" spans="2:11" ht="13.5" customHeight="1" x14ac:dyDescent="0.25">
      <c r="B74" s="41">
        <v>14221900</v>
      </c>
      <c r="C74" s="42" t="s">
        <v>90</v>
      </c>
      <c r="D74" s="67"/>
      <c r="E74" s="67"/>
      <c r="F74" s="68"/>
      <c r="G74" s="68"/>
      <c r="H74" s="36"/>
      <c r="I74" s="45"/>
      <c r="J74" s="36"/>
      <c r="K74" s="9"/>
    </row>
    <row r="75" spans="2:11" ht="13.5" customHeight="1" x14ac:dyDescent="0.25">
      <c r="B75" s="39">
        <v>14222</v>
      </c>
      <c r="C75" s="30" t="s">
        <v>74</v>
      </c>
      <c r="D75" s="60">
        <f>D76</f>
        <v>1.8</v>
      </c>
      <c r="E75" s="60">
        <f>E76</f>
        <v>0</v>
      </c>
      <c r="F75" s="62"/>
      <c r="G75" s="62"/>
      <c r="H75" s="36"/>
      <c r="I75" s="36"/>
      <c r="J75" s="36">
        <f t="shared" si="2"/>
        <v>0</v>
      </c>
      <c r="K75" s="9"/>
    </row>
    <row r="76" spans="2:11" ht="13.5" customHeight="1" x14ac:dyDescent="0.25">
      <c r="B76" s="69" t="s">
        <v>75</v>
      </c>
      <c r="C76" s="42" t="s">
        <v>76</v>
      </c>
      <c r="D76" s="43">
        <v>1.8</v>
      </c>
      <c r="E76" s="43"/>
      <c r="F76" s="44"/>
      <c r="G76" s="44"/>
      <c r="H76" s="36"/>
      <c r="I76" s="45"/>
      <c r="J76" s="36">
        <f t="shared" si="2"/>
        <v>0</v>
      </c>
      <c r="K76" s="9"/>
    </row>
    <row r="77" spans="2:11" ht="13.5" customHeight="1" x14ac:dyDescent="0.25">
      <c r="B77" s="39">
        <v>1423</v>
      </c>
      <c r="C77" s="30" t="s">
        <v>77</v>
      </c>
      <c r="D77" s="70">
        <f>D79+D80</f>
        <v>1153.4000000000001</v>
      </c>
      <c r="E77" s="70">
        <f>E78+E79</f>
        <v>1440.8</v>
      </c>
      <c r="F77" s="71">
        <v>411.6</v>
      </c>
      <c r="G77" s="71">
        <v>1743.8</v>
      </c>
      <c r="H77" s="36">
        <v>1743.8</v>
      </c>
      <c r="I77" s="36">
        <v>1743.8</v>
      </c>
      <c r="J77" s="36">
        <f t="shared" si="2"/>
        <v>1.5118779261314372</v>
      </c>
      <c r="K77" s="11">
        <v>1743.8</v>
      </c>
    </row>
    <row r="78" spans="2:11" ht="13.5" customHeight="1" x14ac:dyDescent="0.25">
      <c r="B78" s="41">
        <v>14231</v>
      </c>
      <c r="C78" s="42" t="s">
        <v>78</v>
      </c>
      <c r="D78" s="63"/>
      <c r="E78" s="63"/>
      <c r="F78" s="64"/>
      <c r="G78" s="64"/>
      <c r="H78" s="36"/>
      <c r="I78" s="45"/>
      <c r="J78" s="36"/>
      <c r="K78" s="9"/>
    </row>
    <row r="79" spans="2:11" ht="13.5" customHeight="1" x14ac:dyDescent="0.25">
      <c r="B79" s="41">
        <v>1423</v>
      </c>
      <c r="C79" s="42" t="s">
        <v>79</v>
      </c>
      <c r="D79" s="65">
        <v>1150.4000000000001</v>
      </c>
      <c r="E79" s="65">
        <v>1440.8</v>
      </c>
      <c r="F79" s="66">
        <v>411.6</v>
      </c>
      <c r="G79" s="44">
        <v>1743.8</v>
      </c>
      <c r="H79" s="45">
        <v>1743.8</v>
      </c>
      <c r="I79" s="45">
        <v>1743.8</v>
      </c>
      <c r="J79" s="36"/>
      <c r="K79" s="9">
        <v>1743.8</v>
      </c>
    </row>
    <row r="80" spans="2:11" ht="13.5" customHeight="1" x14ac:dyDescent="0.25">
      <c r="B80" s="39">
        <v>14238</v>
      </c>
      <c r="C80" s="30" t="s">
        <v>91</v>
      </c>
      <c r="D80" s="72">
        <f>D81</f>
        <v>3</v>
      </c>
      <c r="E80" s="72">
        <f>E81</f>
        <v>0</v>
      </c>
      <c r="F80" s="73"/>
      <c r="G80" s="73"/>
      <c r="H80" s="36"/>
      <c r="I80" s="73"/>
      <c r="J80" s="36"/>
      <c r="K80" s="9"/>
    </row>
    <row r="81" spans="2:11" ht="13.5" customHeight="1" x14ac:dyDescent="0.25">
      <c r="B81" s="41">
        <v>14238900</v>
      </c>
      <c r="C81" s="42" t="s">
        <v>92</v>
      </c>
      <c r="D81" s="65">
        <v>3</v>
      </c>
      <c r="E81" s="65"/>
      <c r="F81" s="66"/>
      <c r="G81" s="44"/>
      <c r="H81" s="36"/>
      <c r="I81" s="45"/>
      <c r="J81" s="36"/>
      <c r="K81" s="9"/>
    </row>
    <row r="82" spans="2:11" ht="13.5" customHeight="1" x14ac:dyDescent="0.25">
      <c r="B82" s="39">
        <v>143</v>
      </c>
      <c r="C82" s="30" t="s">
        <v>80</v>
      </c>
      <c r="D82" s="72">
        <f>D83</f>
        <v>22.8</v>
      </c>
      <c r="E82" s="72">
        <f>E83</f>
        <v>0</v>
      </c>
      <c r="F82" s="73"/>
      <c r="G82" s="61"/>
      <c r="H82" s="36"/>
      <c r="I82" s="45"/>
      <c r="J82" s="36"/>
      <c r="K82" s="9"/>
    </row>
    <row r="83" spans="2:11" ht="13.5" customHeight="1" x14ac:dyDescent="0.25">
      <c r="B83" s="41">
        <v>14311100</v>
      </c>
      <c r="C83" s="42" t="s">
        <v>81</v>
      </c>
      <c r="D83" s="65">
        <v>22.8</v>
      </c>
      <c r="E83" s="65"/>
      <c r="F83" s="66"/>
      <c r="G83" s="44"/>
      <c r="H83" s="36"/>
      <c r="I83" s="45"/>
      <c r="J83" s="36"/>
      <c r="K83" s="9"/>
    </row>
    <row r="84" spans="2:11" ht="13.5" customHeight="1" x14ac:dyDescent="0.25">
      <c r="B84" s="74">
        <v>144</v>
      </c>
      <c r="C84" s="75" t="s">
        <v>82</v>
      </c>
      <c r="D84" s="76">
        <f t="shared" ref="D84:E85" si="3">D85</f>
        <v>0</v>
      </c>
      <c r="E84" s="76">
        <f t="shared" si="3"/>
        <v>0</v>
      </c>
      <c r="F84" s="77"/>
      <c r="G84" s="77"/>
      <c r="H84" s="36"/>
      <c r="I84" s="45"/>
      <c r="J84" s="36"/>
      <c r="K84" s="9"/>
    </row>
    <row r="85" spans="2:11" ht="13.5" customHeight="1" x14ac:dyDescent="0.25">
      <c r="B85" s="74">
        <v>14411</v>
      </c>
      <c r="C85" s="75" t="s">
        <v>83</v>
      </c>
      <c r="D85" s="76">
        <f t="shared" si="3"/>
        <v>0</v>
      </c>
      <c r="E85" s="76">
        <f t="shared" si="3"/>
        <v>0</v>
      </c>
      <c r="F85" s="77"/>
      <c r="G85" s="77"/>
      <c r="H85" s="36"/>
      <c r="I85" s="45"/>
      <c r="J85" s="36"/>
      <c r="K85" s="9"/>
    </row>
    <row r="86" spans="2:11" ht="13.5" customHeight="1" x14ac:dyDescent="0.25">
      <c r="B86" s="78">
        <v>14411100</v>
      </c>
      <c r="C86" s="79" t="s">
        <v>84</v>
      </c>
      <c r="D86" s="80"/>
      <c r="E86" s="76"/>
      <c r="F86" s="77"/>
      <c r="G86" s="77"/>
      <c r="H86" s="36"/>
      <c r="I86" s="45"/>
      <c r="J86" s="36"/>
      <c r="K86" s="9"/>
    </row>
    <row r="87" spans="2:11" ht="13.5" customHeight="1" x14ac:dyDescent="0.25">
      <c r="B87" s="81">
        <v>3</v>
      </c>
      <c r="C87" s="82" t="s">
        <v>85</v>
      </c>
      <c r="D87" s="83">
        <f>D88</f>
        <v>176.1</v>
      </c>
      <c r="E87" s="83">
        <f t="shared" ref="E87:E89" si="4">E88</f>
        <v>0</v>
      </c>
      <c r="F87" s="36">
        <v>89.4</v>
      </c>
      <c r="G87" s="36">
        <v>0</v>
      </c>
      <c r="H87" s="36">
        <v>0</v>
      </c>
      <c r="I87" s="36">
        <v>0</v>
      </c>
      <c r="J87" s="36"/>
      <c r="K87" s="11">
        <v>0</v>
      </c>
    </row>
    <row r="88" spans="2:11" ht="13.5" customHeight="1" x14ac:dyDescent="0.25">
      <c r="B88" s="81">
        <v>31</v>
      </c>
      <c r="C88" s="84" t="s">
        <v>86</v>
      </c>
      <c r="D88" s="83">
        <f>D89</f>
        <v>176.1</v>
      </c>
      <c r="E88" s="83">
        <f t="shared" si="4"/>
        <v>0</v>
      </c>
      <c r="F88" s="36">
        <v>89.1</v>
      </c>
      <c r="G88" s="36">
        <v>0</v>
      </c>
      <c r="H88" s="36">
        <v>0</v>
      </c>
      <c r="I88" s="36">
        <v>0</v>
      </c>
      <c r="J88" s="36"/>
      <c r="K88" s="11">
        <v>0</v>
      </c>
    </row>
    <row r="89" spans="2:11" ht="13.5" customHeight="1" x14ac:dyDescent="0.25">
      <c r="B89" s="81">
        <v>31412</v>
      </c>
      <c r="C89" s="81" t="s">
        <v>87</v>
      </c>
      <c r="D89" s="83">
        <f>D90</f>
        <v>176.1</v>
      </c>
      <c r="E89" s="83">
        <f t="shared" si="4"/>
        <v>0</v>
      </c>
      <c r="F89" s="36">
        <v>89.4</v>
      </c>
      <c r="G89" s="36">
        <v>0</v>
      </c>
      <c r="H89" s="36">
        <v>0</v>
      </c>
      <c r="I89" s="36">
        <v>0</v>
      </c>
      <c r="J89" s="36"/>
      <c r="K89" s="11">
        <v>0</v>
      </c>
    </row>
    <row r="90" spans="2:11" ht="13.5" customHeight="1" x14ac:dyDescent="0.25">
      <c r="B90" s="85">
        <v>31412110</v>
      </c>
      <c r="C90" s="86" t="s">
        <v>88</v>
      </c>
      <c r="D90" s="87">
        <v>176.1</v>
      </c>
      <c r="E90" s="87"/>
      <c r="F90" s="45">
        <v>89.1</v>
      </c>
      <c r="G90" s="45">
        <v>0</v>
      </c>
      <c r="H90" s="45">
        <v>0</v>
      </c>
      <c r="I90" s="45">
        <v>0</v>
      </c>
      <c r="J90" s="45"/>
      <c r="K90" s="9">
        <v>0</v>
      </c>
    </row>
    <row r="91" spans="2:11" ht="13.5" customHeight="1" x14ac:dyDescent="0.25">
      <c r="B91" s="4"/>
      <c r="C91" s="5"/>
      <c r="D91" s="6"/>
      <c r="E91" s="6"/>
      <c r="F91" s="6"/>
      <c r="G91" s="6"/>
      <c r="H91" s="7"/>
      <c r="I91" s="6"/>
      <c r="J91" s="7"/>
    </row>
    <row r="92" spans="2:11" ht="13.5" customHeight="1" x14ac:dyDescent="0.25">
      <c r="C92" s="24"/>
      <c r="D92" s="24"/>
      <c r="E92" s="24"/>
      <c r="F92" s="24"/>
      <c r="G92" s="2"/>
      <c r="H92" s="2"/>
      <c r="I92" s="2"/>
      <c r="J92" s="2"/>
    </row>
    <row r="93" spans="2:11" ht="13.5" customHeight="1" x14ac:dyDescent="0.25">
      <c r="C93" s="12" t="s">
        <v>108</v>
      </c>
      <c r="D93" s="12"/>
      <c r="E93" s="12" t="s">
        <v>93</v>
      </c>
      <c r="F93" s="12"/>
      <c r="G93" s="2"/>
      <c r="H93" s="2"/>
      <c r="I93" s="2"/>
      <c r="J93" s="2"/>
    </row>
    <row r="94" spans="2:11" ht="13.5" customHeight="1" x14ac:dyDescent="0.25">
      <c r="C94" s="24"/>
      <c r="D94" s="24"/>
      <c r="E94" s="24"/>
      <c r="F94" s="24"/>
      <c r="G94" s="2"/>
      <c r="H94" s="2"/>
      <c r="I94" s="2"/>
      <c r="J94" s="2"/>
    </row>
    <row r="95" spans="2:11" ht="13.5" customHeight="1" x14ac:dyDescent="0.25">
      <c r="C95" s="12"/>
      <c r="D95" s="12"/>
      <c r="E95" s="12" t="s">
        <v>89</v>
      </c>
      <c r="F95" s="12"/>
      <c r="G95" s="2"/>
      <c r="H95" s="2"/>
      <c r="I95" s="2"/>
      <c r="J95" s="2"/>
    </row>
    <row r="97" spans="2:7" ht="18.75" x14ac:dyDescent="0.3">
      <c r="B97" s="8" t="s">
        <v>106</v>
      </c>
      <c r="C97" s="8"/>
      <c r="D97" s="8"/>
      <c r="E97" s="8"/>
      <c r="F97" s="8" t="s">
        <v>107</v>
      </c>
      <c r="G97" s="8"/>
    </row>
  </sheetData>
  <mergeCells count="1">
    <mergeCell ref="C5:C6"/>
  </mergeCells>
  <phoneticPr fontId="6" type="noConversion"/>
  <printOptions horizontalCentered="1"/>
  <pageMargins left="0.7" right="0.7" top="0.75" bottom="0.75" header="0.3" footer="0.3"/>
  <pageSetup paperSize="9" scale="58" fitToHeight="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Ай</vt:lpstr>
      <vt:lpstr>Лист1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cp:lastPrinted>2021-12-29T11:34:40Z</cp:lastPrinted>
  <dcterms:created xsi:type="dcterms:W3CDTF">2015-09-04T04:12:36Z</dcterms:created>
  <dcterms:modified xsi:type="dcterms:W3CDTF">2021-12-29T11:35:46Z</dcterms:modified>
</cp:coreProperties>
</file>